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Úprava plavebního zna..." sheetId="2" r:id="rId2"/>
    <sheet name="2 - Vedlejší a ostatní ná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'1 - Úprava plavebního zna...'!$C$82:$K$257</definedName>
    <definedName name="_xlnm.Print_Area" localSheetId="1">'1 - Úprava plavebního zna...'!$C$4:$J$36,'1 - Úprava plavebního zna...'!$C$42:$J$64,'1 - Úprava plavebního zna...'!$C$70:$K$257</definedName>
    <definedName name="_xlnm.Print_Titles" localSheetId="1">'1 - Úprava plavebního zna...'!$82:$82</definedName>
    <definedName name="_xlnm._FilterDatabase" localSheetId="2" hidden="1">'2 - Vedlejší a ostatní ná...'!$C$80:$K$92</definedName>
    <definedName name="_xlnm.Print_Area" localSheetId="2">'2 - Vedlejší a ostatní ná...'!$C$4:$J$36,'2 - Vedlejší a ostatní ná...'!$C$42:$J$62,'2 - Vedlejší a ostatní ná...'!$C$68:$K$92</definedName>
    <definedName name="_xlnm.Print_Titles" localSheetId="2">'2 - Vedlejší a ostatní ná...'!$80:$80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2"/>
  <c r="BH92"/>
  <c r="BG92"/>
  <c r="BF92"/>
  <c r="T92"/>
  <c r="T91"/>
  <c r="R92"/>
  <c r="R91"/>
  <c r="P92"/>
  <c r="P91"/>
  <c r="BK92"/>
  <c r="BK91"/>
  <c r="J91"/>
  <c r="J92"/>
  <c r="BE92"/>
  <c r="J61"/>
  <c r="BI90"/>
  <c r="BH90"/>
  <c r="BG90"/>
  <c r="BF90"/>
  <c r="T90"/>
  <c r="T89"/>
  <c r="R90"/>
  <c r="R89"/>
  <c r="P90"/>
  <c r="P89"/>
  <c r="BK90"/>
  <c r="BK89"/>
  <c r="J89"/>
  <c r="J90"/>
  <c r="BE90"/>
  <c r="J60"/>
  <c r="BI88"/>
  <c r="BH88"/>
  <c r="BG88"/>
  <c r="BF88"/>
  <c r="T88"/>
  <c r="T87"/>
  <c r="R88"/>
  <c r="R87"/>
  <c r="P88"/>
  <c r="P87"/>
  <c r="BK88"/>
  <c r="BK87"/>
  <c r="J87"/>
  <c r="J88"/>
  <c r="BE88"/>
  <c r="J59"/>
  <c r="BI86"/>
  <c r="BH86"/>
  <c r="BG86"/>
  <c r="BF86"/>
  <c r="T86"/>
  <c r="R86"/>
  <c r="P86"/>
  <c r="BK86"/>
  <c r="J86"/>
  <c r="BE86"/>
  <c r="BI84"/>
  <c r="F34"/>
  <c i="1" r="BD53"/>
  <c i="3" r="BH84"/>
  <c r="F33"/>
  <c i="1" r="BC53"/>
  <c i="3" r="BG84"/>
  <c r="F32"/>
  <c i="1" r="BB53"/>
  <c i="3" r="BF84"/>
  <c r="J31"/>
  <c i="1" r="AW53"/>
  <c i="3" r="F31"/>
  <c i="1" r="BA53"/>
  <c i="3" r="T84"/>
  <c r="T83"/>
  <c r="T82"/>
  <c r="T81"/>
  <c r="R84"/>
  <c r="R83"/>
  <c r="R82"/>
  <c r="R81"/>
  <c r="P84"/>
  <c r="P83"/>
  <c r="P82"/>
  <c r="P81"/>
  <c i="1" r="AU53"/>
  <c i="3" r="BK84"/>
  <c r="BK83"/>
  <c r="J83"/>
  <c r="BK82"/>
  <c r="J82"/>
  <c r="BK81"/>
  <c r="J81"/>
  <c r="J56"/>
  <c r="J27"/>
  <c i="1" r="AG53"/>
  <c i="3" r="J84"/>
  <c r="BE84"/>
  <c r="J30"/>
  <c i="1" r="AV53"/>
  <c i="3" r="F30"/>
  <c i="1" r="AZ53"/>
  <c i="3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52"/>
  <c r="AX52"/>
  <c i="2" r="BI257"/>
  <c r="BH257"/>
  <c r="BG257"/>
  <c r="BF257"/>
  <c r="T257"/>
  <c r="T256"/>
  <c r="R257"/>
  <c r="R256"/>
  <c r="P257"/>
  <c r="P256"/>
  <c r="BK257"/>
  <c r="BK256"/>
  <c r="J256"/>
  <c r="J257"/>
  <c r="BE257"/>
  <c r="J63"/>
  <c r="BI231"/>
  <c r="BH231"/>
  <c r="BG231"/>
  <c r="BF231"/>
  <c r="T231"/>
  <c r="T230"/>
  <c r="T229"/>
  <c r="R231"/>
  <c r="R230"/>
  <c r="R229"/>
  <c r="P231"/>
  <c r="P230"/>
  <c r="P229"/>
  <c r="BK231"/>
  <c r="BK230"/>
  <c r="J230"/>
  <c r="BK229"/>
  <c r="J229"/>
  <c r="J231"/>
  <c r="BE231"/>
  <c r="J62"/>
  <c r="J61"/>
  <c r="BI226"/>
  <c r="BH226"/>
  <c r="BG226"/>
  <c r="BF226"/>
  <c r="T226"/>
  <c r="T225"/>
  <c r="R226"/>
  <c r="R225"/>
  <c r="P226"/>
  <c r="P225"/>
  <c r="BK226"/>
  <c r="BK225"/>
  <c r="J225"/>
  <c r="J226"/>
  <c r="BE226"/>
  <c r="J60"/>
  <c r="BI221"/>
  <c r="BH221"/>
  <c r="BG221"/>
  <c r="BF221"/>
  <c r="T221"/>
  <c r="R221"/>
  <c r="P221"/>
  <c r="BK221"/>
  <c r="J221"/>
  <c r="BE221"/>
  <c r="BI217"/>
  <c r="BH217"/>
  <c r="BG217"/>
  <c r="BF217"/>
  <c r="T217"/>
  <c r="T216"/>
  <c r="R217"/>
  <c r="R216"/>
  <c r="P217"/>
  <c r="P216"/>
  <c r="BK217"/>
  <c r="BK216"/>
  <c r="J216"/>
  <c r="J217"/>
  <c r="BE217"/>
  <c r="J59"/>
  <c r="BI212"/>
  <c r="BH212"/>
  <c r="BG212"/>
  <c r="BF212"/>
  <c r="T212"/>
  <c r="R212"/>
  <c r="P212"/>
  <c r="BK212"/>
  <c r="J212"/>
  <c r="BE212"/>
  <c r="BI206"/>
  <c r="BH206"/>
  <c r="BG206"/>
  <c r="BF206"/>
  <c r="T206"/>
  <c r="R206"/>
  <c r="P206"/>
  <c r="BK206"/>
  <c r="J206"/>
  <c r="BE206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2"/>
  <c r="BH122"/>
  <c r="BG122"/>
  <c r="BF122"/>
  <c r="T122"/>
  <c r="R122"/>
  <c r="P122"/>
  <c r="BK122"/>
  <c r="J122"/>
  <c r="BE122"/>
  <c r="BI116"/>
  <c r="BH116"/>
  <c r="BG116"/>
  <c r="BF116"/>
  <c r="T116"/>
  <c r="R116"/>
  <c r="P116"/>
  <c r="BK116"/>
  <c r="J116"/>
  <c r="BE116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6"/>
  <c r="F34"/>
  <c i="1" r="BD52"/>
  <c i="2" r="BH86"/>
  <c r="F33"/>
  <c i="1" r="BC52"/>
  <c i="2" r="BG86"/>
  <c r="F32"/>
  <c i="1" r="BB52"/>
  <c i="2" r="BF86"/>
  <c r="J31"/>
  <c i="1" r="AW52"/>
  <c i="2" r="F31"/>
  <c i="1" r="BA52"/>
  <c i="2" r="T86"/>
  <c r="T85"/>
  <c r="T84"/>
  <c r="T83"/>
  <c r="R86"/>
  <c r="R85"/>
  <c r="R84"/>
  <c r="R83"/>
  <c r="P86"/>
  <c r="P85"/>
  <c r="P84"/>
  <c r="P83"/>
  <c i="1" r="AU52"/>
  <c i="2" r="BK86"/>
  <c r="BK85"/>
  <c r="J85"/>
  <c r="BK84"/>
  <c r="J84"/>
  <c r="BK83"/>
  <c r="J83"/>
  <c r="J56"/>
  <c r="J27"/>
  <c i="1" r="AG52"/>
  <c i="2" r="J86"/>
  <c r="BE86"/>
  <c r="J30"/>
  <c i="1" r="AV52"/>
  <c i="2" r="F30"/>
  <c i="1" r="AZ52"/>
  <c i="2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<sst xmlns="http://schemas.openxmlformats.org/spreadsheetml/2006/main">
  <si>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</si>
  <si>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</si>
  <si>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</si>
  <si>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</si>
  <si>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</si>
  <si>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</si>
  <si>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</si>
  <si>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{11b5f82d-b5d0-4c0f-b70c-18e3ace76b3f}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</si>
  <si>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</si>
  <si>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</si>
  <si>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</si>
  <si>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</si>
  <si>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</si>
  <si>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</si>
  <si>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</si>
  <si>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</si>
  <si>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</si>
  <si>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PZ_Batuvk_2018_09_24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</si>
  <si>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</si>
  <si>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</si>
  <si>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Úprava plavebního značení na mostech Baťova kanálu</t>
  </si>
  <si>
    <t>KSO:</t>
  </si>
  <si>
    <t>833</t>
  </si>
  <si>
    <t>CC-CZ:</t>
  </si>
  <si>
    <t>Místo:</t>
  </si>
  <si>
    <t xml:space="preserve"> </t>
  </si>
  <si>
    <t>Datum:</t>
  </si>
  <si>
    <t>24. 9. 2018</t>
  </si>
  <si>
    <t>Zadavatel:</t>
  </si>
  <si>
    <t>IČ:</t>
  </si>
  <si>
    <t>70890013</t>
  </si>
  <si>
    <t>Povodí Moravy, státní podnik</t>
  </si>
  <si>
    <t>DIČ:</t>
  </si>
  <si>
    <t>CZ70890013</t>
  </si>
  <si>
    <t>Uchazeč:</t>
  </si>
  <si>
    <t>Vyplň údaj</t>
  </si>
  <si>
    <t>Projektant:</t>
  </si>
  <si>
    <t>26475081</t>
  </si>
  <si>
    <t>Sweco Hydroprojekt a.s.</t>
  </si>
  <si>
    <t>CZ26475081</t>
  </si>
  <si>
    <t>True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</si>
  <si>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</si>
  <si>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 sloupci "Cenová soustava" uveden žádný údaj, nepochází z Cenové soustavy ÚRS. Obchodní názvy výrobků jsou pouze informativní a lze je nahradit._x000d_
CU 2018/II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</si>
  <si>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</si>
  <si>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</si>
  <si>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</si>
  <si>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</si>
  <si>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</si>
  <si>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</si>
  <si>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</si>
  <si>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</si>
  <si>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</si>
  <si>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</si>
  <si>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</si>
  <si>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</si>
  <si>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</si>
  <si>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</si>
  <si>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</si>
  <si>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</si>
  <si>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</si>
  <si>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</si>
  <si>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</si>
  <si>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</si>
  <si>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</si>
  <si>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</si>
  <si>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</si>
  <si>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</si>
  <si>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</si>
  <si>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</si>
  <si>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</si>
  <si>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</si>
  <si>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</si>
  <si>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</si>
  <si>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</si>
  <si>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</si>
  <si>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</si>
  <si>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</si>
  <si>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</si>
  <si>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</si>
  <si>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</si>
  <si>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</si>
  <si>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</si>
  <si>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</si>
  <si>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Úprava plavebního značení na mostech  Baťova kanálu  </t>
  </si>
  <si>
    <t>STA</t>
  </si>
  <si>
    <t>{f01e3ca6-3a51-40c7-8fdb-bf6c5b1d9282}</t>
  </si>
  <si>
    <t>2</t>
  </si>
  <si>
    <t>Vedlejší a ostatní náklady</t>
  </si>
  <si>
    <t>VON</t>
  </si>
  <si>
    <t>{b8493cde-b598-4b6f-bb45-7dac6b6f3ab0}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</si>
  <si>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</si>
  <si>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</si>
  <si>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</si>
  <si>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</si>
  <si>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</si>
  <si>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</si>
  <si>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</si>
  <si>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1 - Úprava plavebního značení na mostech  Baťova kanálu 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</si>
  <si>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</si>
  <si>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</si>
  <si>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</si>
  <si>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</si>
  <si>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</si>
  <si>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</si>
  <si>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</si>
  <si>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</si>
  <si>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</si>
  <si>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</si>
  <si>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</si>
  <si>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</si>
  <si>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</si>
  <si>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</si>
  <si>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</si>
  <si>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</si>
  <si>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</si>
  <si>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</si>
  <si>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</si>
  <si>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</si>
  <si>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</si>
  <si>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</si>
  <si>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</si>
  <si>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</si>
  <si>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</si>
  <si>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</si>
  <si>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</si>
  <si>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</si>
  <si>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</si>
  <si>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</si>
  <si>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práce-bourání</t>
  </si>
  <si>
    <t>K</t>
  </si>
  <si>
    <t>91411000R.1</t>
  </si>
  <si>
    <t>Montáž značení - z terénu (z pochozí plochy mostovky)</t>
  </si>
  <si>
    <t>kus</t>
  </si>
  <si>
    <t>R-položka</t>
  </si>
  <si>
    <t>4</t>
  </si>
  <si>
    <t>-701556173</t>
  </si>
  <si>
    <t>VV</t>
  </si>
  <si>
    <t>viz Tab. 1 - Mosty BK</t>
  </si>
  <si>
    <t xml:space="preserve">90"kus"  </t>
  </si>
  <si>
    <t>viz Tab. 2 - Mosty - řeka Morava</t>
  </si>
  <si>
    <t>4"kus"</t>
  </si>
  <si>
    <t>Součet</t>
  </si>
  <si>
    <t>M</t>
  </si>
  <si>
    <t>R_2</t>
  </si>
  <si>
    <t>znak A.10, 0,6x0,6, plech</t>
  </si>
  <si>
    <t>8</t>
  </si>
  <si>
    <t>-831321356</t>
  </si>
  <si>
    <t xml:space="preserve">52"kus"  </t>
  </si>
  <si>
    <t>3</t>
  </si>
  <si>
    <t>R_6</t>
  </si>
  <si>
    <t>znak C.2., 0,8x0,8, plech</t>
  </si>
  <si>
    <t>-496852689</t>
  </si>
  <si>
    <t xml:space="preserve">6"kus"  </t>
  </si>
  <si>
    <t>2"kus"</t>
  </si>
  <si>
    <t>R_7</t>
  </si>
  <si>
    <t>znak C.2., 0,6x0,6, plech</t>
  </si>
  <si>
    <t>-1205141024</t>
  </si>
  <si>
    <t xml:space="preserve">32"kus"  </t>
  </si>
  <si>
    <t>5</t>
  </si>
  <si>
    <t>R_9</t>
  </si>
  <si>
    <t>znak C.2a., 0,8x0,8, plech</t>
  </si>
  <si>
    <t>-456592172</t>
  </si>
  <si>
    <t>6</t>
  </si>
  <si>
    <t>4044000R</t>
  </si>
  <si>
    <t>objímka znaku</t>
  </si>
  <si>
    <t>1852749201</t>
  </si>
  <si>
    <t xml:space="preserve">186"kus"  </t>
  </si>
  <si>
    <t>12"kus"</t>
  </si>
  <si>
    <t>7</t>
  </si>
  <si>
    <t>1455019R</t>
  </si>
  <si>
    <t>výložník jekl 100x60x4mm</t>
  </si>
  <si>
    <t>m</t>
  </si>
  <si>
    <t>-2086151325</t>
  </si>
  <si>
    <t>6,25"m"</t>
  </si>
  <si>
    <t>0,4"m"</t>
  </si>
  <si>
    <t>1401100R</t>
  </si>
  <si>
    <t>trubka ocelová DN 60 mm</t>
  </si>
  <si>
    <t>425070401</t>
  </si>
  <si>
    <t xml:space="preserve">92,47"m" </t>
  </si>
  <si>
    <t>3,45"m"</t>
  </si>
  <si>
    <t>4044525R</t>
  </si>
  <si>
    <t>víčko plastové na sloupek D 60mm</t>
  </si>
  <si>
    <t>-1940308507</t>
  </si>
  <si>
    <t xml:space="preserve">89"kus"  </t>
  </si>
  <si>
    <t>5"kus"</t>
  </si>
  <si>
    <t>10</t>
  </si>
  <si>
    <t>145R</t>
  </si>
  <si>
    <t>drobný spojovací materiál (včetně dílenské úpravy)</t>
  </si>
  <si>
    <t>kg</t>
  </si>
  <si>
    <t>283885052</t>
  </si>
  <si>
    <t>23,77"kg"</t>
  </si>
  <si>
    <t>1,192"kg"</t>
  </si>
  <si>
    <t>11</t>
  </si>
  <si>
    <t>91411000R.2</t>
  </si>
  <si>
    <t>Montáž značení - na závěsu na mostní konstrukci, z plošiny</t>
  </si>
  <si>
    <t>-1566011047</t>
  </si>
  <si>
    <t xml:space="preserve">40"kus"  </t>
  </si>
  <si>
    <t>92"kus"</t>
  </si>
  <si>
    <t>12</t>
  </si>
  <si>
    <t>R_1</t>
  </si>
  <si>
    <t>znak A.10, 1x1, plech</t>
  </si>
  <si>
    <t>1567787658</t>
  </si>
  <si>
    <t>68"kus"</t>
  </si>
  <si>
    <t>13</t>
  </si>
  <si>
    <t>-1816621102</t>
  </si>
  <si>
    <t xml:space="preserve">24"kus"  </t>
  </si>
  <si>
    <t>14</t>
  </si>
  <si>
    <t>R_3</t>
  </si>
  <si>
    <t>znak A.10, 1x1, folie</t>
  </si>
  <si>
    <t>-1312748616</t>
  </si>
  <si>
    <t>R_4</t>
  </si>
  <si>
    <t>znak C.2., 1x1, plech</t>
  </si>
  <si>
    <t>681843298</t>
  </si>
  <si>
    <t>13"kus"</t>
  </si>
  <si>
    <t>16</t>
  </si>
  <si>
    <t>R_5</t>
  </si>
  <si>
    <t>znak C.2., 1x1, folie</t>
  </si>
  <si>
    <t>-875263936</t>
  </si>
  <si>
    <t>1"kus"</t>
  </si>
  <si>
    <t>17</t>
  </si>
  <si>
    <t>1064780123</t>
  </si>
  <si>
    <t xml:space="preserve">14"kus"  </t>
  </si>
  <si>
    <t>18</t>
  </si>
  <si>
    <t>R_8</t>
  </si>
  <si>
    <t>znak C.2., 0,6x0,6, folie</t>
  </si>
  <si>
    <t>350914288</t>
  </si>
  <si>
    <t xml:space="preserve">2"kus"  </t>
  </si>
  <si>
    <t>19</t>
  </si>
  <si>
    <t>R_10</t>
  </si>
  <si>
    <t>znak D.1, 1x1</t>
  </si>
  <si>
    <t>-480489765</t>
  </si>
  <si>
    <t>20</t>
  </si>
  <si>
    <t>R_11</t>
  </si>
  <si>
    <t>znak A.1, 1x1, plech</t>
  </si>
  <si>
    <t>426688910</t>
  </si>
  <si>
    <t>25193450</t>
  </si>
  <si>
    <t xml:space="preserve">76"kus"  </t>
  </si>
  <si>
    <t>261"kus"</t>
  </si>
  <si>
    <t>22</t>
  </si>
  <si>
    <t>1723242725</t>
  </si>
  <si>
    <t>4,17"m"</t>
  </si>
  <si>
    <t>40,93"m"</t>
  </si>
  <si>
    <t>23</t>
  </si>
  <si>
    <t>1175612235</t>
  </si>
  <si>
    <t xml:space="preserve">35,73"m" </t>
  </si>
  <si>
    <t>119,26"m"</t>
  </si>
  <si>
    <t>24</t>
  </si>
  <si>
    <t>-1842652702</t>
  </si>
  <si>
    <t>86,39"kg"</t>
  </si>
  <si>
    <t>191,304"kg"</t>
  </si>
  <si>
    <t>25</t>
  </si>
  <si>
    <t>-1184025879</t>
  </si>
  <si>
    <t xml:space="preserve">20"kus"  </t>
  </si>
  <si>
    <t>73"kus"</t>
  </si>
  <si>
    <t>26</t>
  </si>
  <si>
    <t>96600600R</t>
  </si>
  <si>
    <t xml:space="preserve">Odstranění  starých znaků</t>
  </si>
  <si>
    <t>-333441997</t>
  </si>
  <si>
    <t xml:space="preserve">Odstranění  starých znaků vč. spojovacího materiálu</t>
  </si>
  <si>
    <t>26"ks"</t>
  </si>
  <si>
    <t>997</t>
  </si>
  <si>
    <t>Přesun sutě</t>
  </si>
  <si>
    <t>27</t>
  </si>
  <si>
    <t>99722157R</t>
  </si>
  <si>
    <t xml:space="preserve">Vodorovná doprava vybouraných hmot </t>
  </si>
  <si>
    <t>t</t>
  </si>
  <si>
    <t>-1487156553</t>
  </si>
  <si>
    <t>odstraněné znaky vč. spojovacího materiálu</t>
  </si>
  <si>
    <t>600"kg"/1000</t>
  </si>
  <si>
    <t>28</t>
  </si>
  <si>
    <t>997R</t>
  </si>
  <si>
    <t xml:space="preserve">Odevzdání do šrotu   </t>
  </si>
  <si>
    <t>-1661753406</t>
  </si>
  <si>
    <t>-600"kg"</t>
  </si>
  <si>
    <t>998</t>
  </si>
  <si>
    <t>Přesun hmot</t>
  </si>
  <si>
    <t>29</t>
  </si>
  <si>
    <t>998332011</t>
  </si>
  <si>
    <t>Přesun hmot pro úpravy vodních toků a kanály</t>
  </si>
  <si>
    <t>-1514774780</t>
  </si>
  <si>
    <t>PP</t>
  </si>
  <si>
    <t xml:space="preserve">Přesun hmot pro úpravy vodních toků a kanály, hráze rybníků apod.  dopravní vzdálenost do 500 m</t>
  </si>
  <si>
    <t>PSC</t>
  </si>
  <si>
    <t xml:space="preserve">Poznámka k souboru cen:_x000d_
1. Ceny jsou určeny pro jakoukoliv konstrukčně-materiálovou charakteristiku. </t>
  </si>
  <si>
    <t>PSV</t>
  </si>
  <si>
    <t>Práce a dodávky PSV</t>
  </si>
  <si>
    <t>789</t>
  </si>
  <si>
    <t>Povrchové úpravy ocelových konstrukcí a technologických zařízení</t>
  </si>
  <si>
    <t>30</t>
  </si>
  <si>
    <t>78942121R</t>
  </si>
  <si>
    <t>Provedení žárového stříkání ocelových konstrukcí</t>
  </si>
  <si>
    <t>515957169</t>
  </si>
  <si>
    <t>247,01"kg"*1,05</t>
  </si>
  <si>
    <t>55,94"kg"*1,05</t>
  </si>
  <si>
    <t>22,51"kg"*1,05</t>
  </si>
  <si>
    <t>Mezisoučet</t>
  </si>
  <si>
    <t>9,63"kg"*1,05</t>
  </si>
  <si>
    <t>3,58"kg"*1,05</t>
  </si>
  <si>
    <t>1,19"kg"*1,05</t>
  </si>
  <si>
    <t>99,76"kg"*1,05</t>
  </si>
  <si>
    <t>37,32"kg"*1,05</t>
  </si>
  <si>
    <t>86,39"kg"*1,05</t>
  </si>
  <si>
    <t>332,97"kg"*1,05</t>
  </si>
  <si>
    <t>366,32"kg"*1,05</t>
  </si>
  <si>
    <t>191,30"kg"*1,05</t>
  </si>
  <si>
    <t>OST</t>
  </si>
  <si>
    <t>Ostatní</t>
  </si>
  <si>
    <t>31</t>
  </si>
  <si>
    <t>OST1</t>
  </si>
  <si>
    <t>Pronájem plavidla</t>
  </si>
  <si>
    <t>den</t>
  </si>
  <si>
    <t>-144552861</t>
  </si>
  <si>
    <t>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</si>
  <si>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</si>
  <si>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</si>
  <si>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</si>
  <si>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</si>
  <si>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</si>
  <si>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</si>
  <si>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</si>
  <si>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</si>
  <si>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</si>
  <si>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</si>
  <si>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</si>
  <si>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</si>
  <si>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</si>
  <si>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614997234</t>
  </si>
  <si>
    <t>Geodetické práce- vytyčení budoucích znaků na mostech (odměření)</t>
  </si>
  <si>
    <t>013254000</t>
  </si>
  <si>
    <t>Dokumentace skutečného provedení včetně provedení katalogu (foto) značení na mostech v tištěné 2x a elektronické podobě</t>
  </si>
  <si>
    <t>kp</t>
  </si>
  <si>
    <t>-573005383</t>
  </si>
  <si>
    <t>VRN3</t>
  </si>
  <si>
    <t>Zařízení staveniště</t>
  </si>
  <si>
    <t>03280300R</t>
  </si>
  <si>
    <t>80501330</t>
  </si>
  <si>
    <t>VRN4</t>
  </si>
  <si>
    <t>Inženýrská činnost</t>
  </si>
  <si>
    <t>042903000</t>
  </si>
  <si>
    <t>Zajištění plnění povinností dle zákona č. 309_2006 Sb.</t>
  </si>
  <si>
    <t>53699333</t>
  </si>
  <si>
    <t>VRN6</t>
  </si>
  <si>
    <t>Územní vlivy</t>
  </si>
  <si>
    <t>06330300R</t>
  </si>
  <si>
    <t>Zabezpečovací prvky – závěsy, plošina</t>
  </si>
  <si>
    <t>1193097291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</si>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</sst>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23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26</v>
      </c>
      <c r="AL8" s="30"/>
      <c r="AM8" s="30"/>
      <c r="AN8" s="42" t="s">
        <v>27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29</v>
      </c>
      <c r="AL10" s="30"/>
      <c r="AM10" s="30"/>
      <c r="AN10" s="36" t="s">
        <v>30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31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32</v>
      </c>
      <c r="AL11" s="30"/>
      <c r="AM11" s="30"/>
      <c r="AN11" s="36" t="s">
        <v>33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29</v>
      </c>
      <c r="AL13" s="30"/>
      <c r="AM13" s="30"/>
      <c r="AN13" s="43" t="s">
        <v>35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35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32</v>
      </c>
      <c r="AL14" s="30"/>
      <c r="AM14" s="30"/>
      <c r="AN14" s="43" t="s">
        <v>35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29</v>
      </c>
      <c r="AL16" s="30"/>
      <c r="AM16" s="30"/>
      <c r="AN16" s="36" t="s">
        <v>37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38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32</v>
      </c>
      <c r="AL17" s="30"/>
      <c r="AM17" s="30"/>
      <c r="AN17" s="36" t="s">
        <v>39</v>
      </c>
      <c r="AO17" s="30"/>
      <c r="AP17" s="30"/>
      <c r="AQ17" s="32"/>
      <c r="BE17" s="40"/>
      <c r="BS17" s="25" t="s">
        <v>40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41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71.25" customHeight="1">
      <c r="B20" s="29"/>
      <c r="C20" s="30"/>
      <c r="D20" s="30"/>
      <c r="E20" s="45" t="s">
        <v>42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43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44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45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46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47</v>
      </c>
      <c r="E26" s="55"/>
      <c r="F26" s="56" t="s">
        <v>48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49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50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51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52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53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54</v>
      </c>
      <c r="U32" s="62"/>
      <c r="V32" s="62"/>
      <c r="W32" s="62"/>
      <c r="X32" s="64" t="s">
        <v>55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56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PZ_Batuvk_2018_09_24</v>
      </c>
      <c r="AR41" s="74"/>
    </row>
    <row r="42" s="4" customFormat="1" ht="36.96" customHeight="1">
      <c r="B42" s="76"/>
      <c r="C42" s="77" t="s">
        <v>19</v>
      </c>
      <c r="L42" s="78" t="str">
        <f>K6</f>
        <v>Úprava plavebního značení na mostech Baťova kanálu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24</v>
      </c>
      <c r="L44" s="79" t="str">
        <f>IF(K8="","",K8)</f>
        <v xml:space="preserve"> </v>
      </c>
      <c r="AI44" s="75" t="s">
        <v>26</v>
      </c>
      <c r="AM44" s="80" t="str">
        <f>IF(AN8= "","",AN8)</f>
        <v>24. 9. 2018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28</v>
      </c>
      <c r="L46" s="3" t="str">
        <f>IF(E11= "","",E11)</f>
        <v>Povodí Moravy, státní podnik</v>
      </c>
      <c r="AI46" s="75" t="s">
        <v>36</v>
      </c>
      <c r="AM46" s="3" t="str">
        <f>IF(E17="","",E17)</f>
        <v>Sweco Hydroprojekt a.s.</v>
      </c>
      <c r="AN46" s="3"/>
      <c r="AO46" s="3"/>
      <c r="AP46" s="3"/>
      <c r="AR46" s="47"/>
      <c r="AS46" s="81" t="s">
        <v>57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34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58</v>
      </c>
      <c r="D49" s="88"/>
      <c r="E49" s="88"/>
      <c r="F49" s="88"/>
      <c r="G49" s="88"/>
      <c r="H49" s="89"/>
      <c r="I49" s="90" t="s">
        <v>59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60</v>
      </c>
      <c r="AH49" s="88"/>
      <c r="AI49" s="88"/>
      <c r="AJ49" s="88"/>
      <c r="AK49" s="88"/>
      <c r="AL49" s="88"/>
      <c r="AM49" s="88"/>
      <c r="AN49" s="90" t="s">
        <v>61</v>
      </c>
      <c r="AO49" s="88"/>
      <c r="AP49" s="88"/>
      <c r="AQ49" s="92" t="s">
        <v>62</v>
      </c>
      <c r="AR49" s="47"/>
      <c r="AS49" s="93" t="s">
        <v>63</v>
      </c>
      <c r="AT49" s="94" t="s">
        <v>64</v>
      </c>
      <c r="AU49" s="94" t="s">
        <v>65</v>
      </c>
      <c r="AV49" s="94" t="s">
        <v>66</v>
      </c>
      <c r="AW49" s="94" t="s">
        <v>67</v>
      </c>
      <c r="AX49" s="94" t="s">
        <v>68</v>
      </c>
      <c r="AY49" s="94" t="s">
        <v>69</v>
      </c>
      <c r="AZ49" s="94" t="s">
        <v>70</v>
      </c>
      <c r="BA49" s="94" t="s">
        <v>71</v>
      </c>
      <c r="BB49" s="94" t="s">
        <v>72</v>
      </c>
      <c r="BC49" s="94" t="s">
        <v>73</v>
      </c>
      <c r="BD49" s="95" t="s">
        <v>74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75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ROUND(SUM(AG52:AG53),2)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ROUND(SUM(AS52:AS53),2)</f>
        <v>0</v>
      </c>
      <c r="AT51" s="103">
        <f>ROUND(SUM(AV51:AW51),2)</f>
        <v>0</v>
      </c>
      <c r="AU51" s="104">
        <f>ROUND(SUM(AU52:AU53),5)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ROUND(SUM(AZ52:AZ53),2)</f>
        <v>0</v>
      </c>
      <c r="BA51" s="103">
        <f>ROUND(SUM(BA52:BA53),2)</f>
        <v>0</v>
      </c>
      <c r="BB51" s="103">
        <f>ROUND(SUM(BB52:BB53),2)</f>
        <v>0</v>
      </c>
      <c r="BC51" s="103">
        <f>ROUND(SUM(BC52:BC53),2)</f>
        <v>0</v>
      </c>
      <c r="BD51" s="105">
        <f>ROUND(SUM(BD52:BD53),2)</f>
        <v>0</v>
      </c>
      <c r="BS51" s="77" t="s">
        <v>76</v>
      </c>
      <c r="BT51" s="77" t="s">
        <v>77</v>
      </c>
      <c r="BU51" s="106" t="s">
        <v>78</v>
      </c>
      <c r="BV51" s="77" t="s">
        <v>79</v>
      </c>
      <c r="BW51" s="77" t="s">
        <v>7</v>
      </c>
      <c r="BX51" s="77" t="s">
        <v>80</v>
      </c>
      <c r="CL51" s="77" t="s">
        <v>22</v>
      </c>
    </row>
    <row r="52" s="5" customFormat="1" ht="31.5" customHeight="1">
      <c r="A52" s="107" t="s">
        <v>81</v>
      </c>
      <c r="B52" s="108"/>
      <c r="C52" s="109"/>
      <c r="D52" s="110" t="s">
        <v>82</v>
      </c>
      <c r="E52" s="110"/>
      <c r="F52" s="110"/>
      <c r="G52" s="110"/>
      <c r="H52" s="110"/>
      <c r="I52" s="111"/>
      <c r="J52" s="110" t="s">
        <v>83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'1 - Úprava plavebního zna...'!J27</f>
        <v>0</v>
      </c>
      <c r="AH52" s="111"/>
      <c r="AI52" s="111"/>
      <c r="AJ52" s="111"/>
      <c r="AK52" s="111"/>
      <c r="AL52" s="111"/>
      <c r="AM52" s="111"/>
      <c r="AN52" s="112">
        <f>SUM(AG52,AT52)</f>
        <v>0</v>
      </c>
      <c r="AO52" s="111"/>
      <c r="AP52" s="111"/>
      <c r="AQ52" s="113" t="s">
        <v>84</v>
      </c>
      <c r="AR52" s="108"/>
      <c r="AS52" s="114">
        <v>0</v>
      </c>
      <c r="AT52" s="115">
        <f>ROUND(SUM(AV52:AW52),2)</f>
        <v>0</v>
      </c>
      <c r="AU52" s="116">
        <f>'1 - Úprava plavebního zna...'!P83</f>
        <v>0</v>
      </c>
      <c r="AV52" s="115">
        <f>'1 - Úprava plavebního zna...'!J30</f>
        <v>0</v>
      </c>
      <c r="AW52" s="115">
        <f>'1 - Úprava plavebního zna...'!J31</f>
        <v>0</v>
      </c>
      <c r="AX52" s="115">
        <f>'1 - Úprava plavebního zna...'!J32</f>
        <v>0</v>
      </c>
      <c r="AY52" s="115">
        <f>'1 - Úprava plavebního zna...'!J33</f>
        <v>0</v>
      </c>
      <c r="AZ52" s="115">
        <f>'1 - Úprava plavebního zna...'!F30</f>
        <v>0</v>
      </c>
      <c r="BA52" s="115">
        <f>'1 - Úprava plavebního zna...'!F31</f>
        <v>0</v>
      </c>
      <c r="BB52" s="115">
        <f>'1 - Úprava plavebního zna...'!F32</f>
        <v>0</v>
      </c>
      <c r="BC52" s="115">
        <f>'1 - Úprava plavebního zna...'!F33</f>
        <v>0</v>
      </c>
      <c r="BD52" s="117">
        <f>'1 - Úprava plavebního zna...'!F34</f>
        <v>0</v>
      </c>
      <c r="BT52" s="118" t="s">
        <v>82</v>
      </c>
      <c r="BV52" s="118" t="s">
        <v>79</v>
      </c>
      <c r="BW52" s="118" t="s">
        <v>85</v>
      </c>
      <c r="BX52" s="118" t="s">
        <v>7</v>
      </c>
      <c r="CL52" s="118" t="s">
        <v>5</v>
      </c>
      <c r="CM52" s="118" t="s">
        <v>86</v>
      </c>
    </row>
    <row r="53" s="5" customFormat="1" ht="16.5" customHeight="1">
      <c r="A53" s="107" t="s">
        <v>81</v>
      </c>
      <c r="B53" s="108"/>
      <c r="C53" s="109"/>
      <c r="D53" s="110" t="s">
        <v>86</v>
      </c>
      <c r="E53" s="110"/>
      <c r="F53" s="110"/>
      <c r="G53" s="110"/>
      <c r="H53" s="110"/>
      <c r="I53" s="111"/>
      <c r="J53" s="110" t="s">
        <v>87</v>
      </c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2">
        <f>'2 - Vedlejší a ostatní ná...'!J27</f>
        <v>0</v>
      </c>
      <c r="AH53" s="111"/>
      <c r="AI53" s="111"/>
      <c r="AJ53" s="111"/>
      <c r="AK53" s="111"/>
      <c r="AL53" s="111"/>
      <c r="AM53" s="111"/>
      <c r="AN53" s="112">
        <f>SUM(AG53,AT53)</f>
        <v>0</v>
      </c>
      <c r="AO53" s="111"/>
      <c r="AP53" s="111"/>
      <c r="AQ53" s="113" t="s">
        <v>88</v>
      </c>
      <c r="AR53" s="108"/>
      <c r="AS53" s="119">
        <v>0</v>
      </c>
      <c r="AT53" s="120">
        <f>ROUND(SUM(AV53:AW53),2)</f>
        <v>0</v>
      </c>
      <c r="AU53" s="121">
        <f>'2 - Vedlejší a ostatní ná...'!P81</f>
        <v>0</v>
      </c>
      <c r="AV53" s="120">
        <f>'2 - Vedlejší a ostatní ná...'!J30</f>
        <v>0</v>
      </c>
      <c r="AW53" s="120">
        <f>'2 - Vedlejší a ostatní ná...'!J31</f>
        <v>0</v>
      </c>
      <c r="AX53" s="120">
        <f>'2 - Vedlejší a ostatní ná...'!J32</f>
        <v>0</v>
      </c>
      <c r="AY53" s="120">
        <f>'2 - Vedlejší a ostatní ná...'!J33</f>
        <v>0</v>
      </c>
      <c r="AZ53" s="120">
        <f>'2 - Vedlejší a ostatní ná...'!F30</f>
        <v>0</v>
      </c>
      <c r="BA53" s="120">
        <f>'2 - Vedlejší a ostatní ná...'!F31</f>
        <v>0</v>
      </c>
      <c r="BB53" s="120">
        <f>'2 - Vedlejší a ostatní ná...'!F32</f>
        <v>0</v>
      </c>
      <c r="BC53" s="120">
        <f>'2 - Vedlejší a ostatní ná...'!F33</f>
        <v>0</v>
      </c>
      <c r="BD53" s="122">
        <f>'2 - Vedlejší a ostatní ná...'!F34</f>
        <v>0</v>
      </c>
      <c r="BT53" s="118" t="s">
        <v>82</v>
      </c>
      <c r="BV53" s="118" t="s">
        <v>79</v>
      </c>
      <c r="BW53" s="118" t="s">
        <v>89</v>
      </c>
      <c r="BX53" s="118" t="s">
        <v>7</v>
      </c>
      <c r="CL53" s="118" t="s">
        <v>5</v>
      </c>
      <c r="CM53" s="118" t="s">
        <v>86</v>
      </c>
    </row>
    <row r="54" s="1" customFormat="1" ht="30" customHeight="1">
      <c r="B54" s="47"/>
      <c r="AR54" s="47"/>
    </row>
    <row r="55" s="1" customFormat="1" ht="6.96" customHeight="1">
      <c r="B55" s="68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47"/>
    </row>
  </sheetData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1 - Úprava plavebního zna...'!C2" display="/"/>
    <hyperlink ref="A53" location="'2 - Vedlejší a ostatní ná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90</v>
      </c>
      <c r="G1" s="126" t="s">
        <v>91</v>
      </c>
      <c r="H1" s="126"/>
      <c r="I1" s="127"/>
      <c r="J1" s="126" t="s">
        <v>92</v>
      </c>
      <c r="K1" s="125" t="s">
        <v>93</v>
      </c>
      <c r="L1" s="126" t="s">
        <v>94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85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86</v>
      </c>
    </row>
    <row r="4" ht="36.96" customHeight="1">
      <c r="B4" s="29"/>
      <c r="C4" s="30"/>
      <c r="D4" s="31" t="s">
        <v>95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Úprava plavebního značení na mostech Baťova kanálu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96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97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23</v>
      </c>
      <c r="J11" s="36" t="s">
        <v>5</v>
      </c>
      <c r="K11" s="52"/>
    </row>
    <row r="12" s="1" customFormat="1" ht="14.4" customHeight="1">
      <c r="B12" s="47"/>
      <c r="C12" s="48"/>
      <c r="D12" s="41" t="s">
        <v>24</v>
      </c>
      <c r="E12" s="48"/>
      <c r="F12" s="36" t="s">
        <v>25</v>
      </c>
      <c r="G12" s="48"/>
      <c r="H12" s="48"/>
      <c r="I12" s="133" t="s">
        <v>26</v>
      </c>
      <c r="J12" s="134" t="str">
        <f>'Rekapitulace stavby'!AN8</f>
        <v>24. 9. 2018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28</v>
      </c>
      <c r="E14" s="48"/>
      <c r="F14" s="48"/>
      <c r="G14" s="48"/>
      <c r="H14" s="48"/>
      <c r="I14" s="133" t="s">
        <v>29</v>
      </c>
      <c r="J14" s="36" t="s">
        <v>30</v>
      </c>
      <c r="K14" s="52"/>
    </row>
    <row r="15" s="1" customFormat="1" ht="18" customHeight="1">
      <c r="B15" s="47"/>
      <c r="C15" s="48"/>
      <c r="D15" s="48"/>
      <c r="E15" s="36" t="s">
        <v>31</v>
      </c>
      <c r="F15" s="48"/>
      <c r="G15" s="48"/>
      <c r="H15" s="48"/>
      <c r="I15" s="133" t="s">
        <v>32</v>
      </c>
      <c r="J15" s="36" t="s">
        <v>33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34</v>
      </c>
      <c r="E17" s="48"/>
      <c r="F17" s="48"/>
      <c r="G17" s="48"/>
      <c r="H17" s="48"/>
      <c r="I17" s="133" t="s">
        <v>29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32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36</v>
      </c>
      <c r="E20" s="48"/>
      <c r="F20" s="48"/>
      <c r="G20" s="48"/>
      <c r="H20" s="48"/>
      <c r="I20" s="133" t="s">
        <v>29</v>
      </c>
      <c r="J20" s="36" t="s">
        <v>37</v>
      </c>
      <c r="K20" s="52"/>
    </row>
    <row r="21" s="1" customFormat="1" ht="18" customHeight="1">
      <c r="B21" s="47"/>
      <c r="C21" s="48"/>
      <c r="D21" s="48"/>
      <c r="E21" s="36" t="s">
        <v>38</v>
      </c>
      <c r="F21" s="48"/>
      <c r="G21" s="48"/>
      <c r="H21" s="48"/>
      <c r="I21" s="133" t="s">
        <v>32</v>
      </c>
      <c r="J21" s="36" t="s">
        <v>39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41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43</v>
      </c>
      <c r="E27" s="48"/>
      <c r="F27" s="48"/>
      <c r="G27" s="48"/>
      <c r="H27" s="48"/>
      <c r="I27" s="131"/>
      <c r="J27" s="142">
        <f>ROUND(J83,2)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45</v>
      </c>
      <c r="G29" s="48"/>
      <c r="H29" s="48"/>
      <c r="I29" s="143" t="s">
        <v>44</v>
      </c>
      <c r="J29" s="53" t="s">
        <v>46</v>
      </c>
      <c r="K29" s="52"/>
    </row>
    <row r="30" s="1" customFormat="1" ht="14.4" customHeight="1">
      <c r="B30" s="47"/>
      <c r="C30" s="48"/>
      <c r="D30" s="56" t="s">
        <v>47</v>
      </c>
      <c r="E30" s="56" t="s">
        <v>48</v>
      </c>
      <c r="F30" s="144">
        <f>ROUND(SUM(BE83:BE257), 2)</f>
        <v>0</v>
      </c>
      <c r="G30" s="48"/>
      <c r="H30" s="48"/>
      <c r="I30" s="145">
        <v>0.20999999999999999</v>
      </c>
      <c r="J30" s="144">
        <f>ROUND(ROUND((SUM(BE83:BE257)), 2)*I30, 2)</f>
        <v>0</v>
      </c>
      <c r="K30" s="52"/>
    </row>
    <row r="31" s="1" customFormat="1" ht="14.4" customHeight="1">
      <c r="B31" s="47"/>
      <c r="C31" s="48"/>
      <c r="D31" s="48"/>
      <c r="E31" s="56" t="s">
        <v>49</v>
      </c>
      <c r="F31" s="144">
        <f>ROUND(SUM(BF83:BF257), 2)</f>
        <v>0</v>
      </c>
      <c r="G31" s="48"/>
      <c r="H31" s="48"/>
      <c r="I31" s="145">
        <v>0.14999999999999999</v>
      </c>
      <c r="J31" s="144">
        <f>ROUND(ROUND((SUM(BF83:BF257)),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50</v>
      </c>
      <c r="F32" s="144">
        <f>ROUND(SUM(BG83:BG257),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51</v>
      </c>
      <c r="F33" s="144">
        <f>ROUND(SUM(BH83:BH257),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52</v>
      </c>
      <c r="F34" s="144">
        <f>ROUND(SUM(BI83:BI257),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53</v>
      </c>
      <c r="E36" s="89"/>
      <c r="F36" s="89"/>
      <c r="G36" s="148" t="s">
        <v>54</v>
      </c>
      <c r="H36" s="149" t="s">
        <v>55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98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Úprava plavebního značení na mostech Baťova kanálu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96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 xml:space="preserve">1 - Úprava plavebního značení na mostech  Baťova kanálu  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24</v>
      </c>
      <c r="D49" s="48"/>
      <c r="E49" s="48"/>
      <c r="F49" s="36" t="str">
        <f>F12</f>
        <v xml:space="preserve"> </v>
      </c>
      <c r="G49" s="48"/>
      <c r="H49" s="48"/>
      <c r="I49" s="133" t="s">
        <v>26</v>
      </c>
      <c r="J49" s="134" t="str">
        <f>IF(J12="","",J12)</f>
        <v>24. 9. 2018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28</v>
      </c>
      <c r="D51" s="48"/>
      <c r="E51" s="48"/>
      <c r="F51" s="36" t="str">
        <f>E15</f>
        <v>Povodí Moravy, státní podnik</v>
      </c>
      <c r="G51" s="48"/>
      <c r="H51" s="48"/>
      <c r="I51" s="133" t="s">
        <v>36</v>
      </c>
      <c r="J51" s="45" t="str">
        <f>E21</f>
        <v>Sweco Hydroprojekt a.s.</v>
      </c>
      <c r="K51" s="52"/>
    </row>
    <row r="52" s="1" customFormat="1" ht="14.4" customHeight="1">
      <c r="B52" s="47"/>
      <c r="C52" s="41" t="s">
        <v>34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99</v>
      </c>
      <c r="D54" s="146"/>
      <c r="E54" s="146"/>
      <c r="F54" s="146"/>
      <c r="G54" s="146"/>
      <c r="H54" s="146"/>
      <c r="I54" s="158"/>
      <c r="J54" s="159" t="s">
        <v>100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101</v>
      </c>
      <c r="D56" s="48"/>
      <c r="E56" s="48"/>
      <c r="F56" s="48"/>
      <c r="G56" s="48"/>
      <c r="H56" s="48"/>
      <c r="I56" s="131"/>
      <c r="J56" s="142">
        <f>J83</f>
        <v>0</v>
      </c>
      <c r="K56" s="52"/>
      <c r="AU56" s="25" t="s">
        <v>102</v>
      </c>
    </row>
    <row r="57" s="7" customFormat="1" ht="24.96" customHeight="1">
      <c r="B57" s="162"/>
      <c r="C57" s="163"/>
      <c r="D57" s="164" t="s">
        <v>103</v>
      </c>
      <c r="E57" s="165"/>
      <c r="F57" s="165"/>
      <c r="G57" s="165"/>
      <c r="H57" s="165"/>
      <c r="I57" s="166"/>
      <c r="J57" s="167">
        <f>J84</f>
        <v>0</v>
      </c>
      <c r="K57" s="168"/>
    </row>
    <row r="58" s="8" customFormat="1" ht="19.92" customHeight="1">
      <c r="B58" s="169"/>
      <c r="C58" s="170"/>
      <c r="D58" s="171" t="s">
        <v>104</v>
      </c>
      <c r="E58" s="172"/>
      <c r="F58" s="172"/>
      <c r="G58" s="172"/>
      <c r="H58" s="172"/>
      <c r="I58" s="173"/>
      <c r="J58" s="174">
        <f>J85</f>
        <v>0</v>
      </c>
      <c r="K58" s="175"/>
    </row>
    <row r="59" s="8" customFormat="1" ht="19.92" customHeight="1">
      <c r="B59" s="169"/>
      <c r="C59" s="170"/>
      <c r="D59" s="171" t="s">
        <v>105</v>
      </c>
      <c r="E59" s="172"/>
      <c r="F59" s="172"/>
      <c r="G59" s="172"/>
      <c r="H59" s="172"/>
      <c r="I59" s="173"/>
      <c r="J59" s="174">
        <f>J216</f>
        <v>0</v>
      </c>
      <c r="K59" s="175"/>
    </row>
    <row r="60" s="8" customFormat="1" ht="19.92" customHeight="1">
      <c r="B60" s="169"/>
      <c r="C60" s="170"/>
      <c r="D60" s="171" t="s">
        <v>106</v>
      </c>
      <c r="E60" s="172"/>
      <c r="F60" s="172"/>
      <c r="G60" s="172"/>
      <c r="H60" s="172"/>
      <c r="I60" s="173"/>
      <c r="J60" s="174">
        <f>J225</f>
        <v>0</v>
      </c>
      <c r="K60" s="175"/>
    </row>
    <row r="61" s="7" customFormat="1" ht="24.96" customHeight="1">
      <c r="B61" s="162"/>
      <c r="C61" s="163"/>
      <c r="D61" s="164" t="s">
        <v>107</v>
      </c>
      <c r="E61" s="165"/>
      <c r="F61" s="165"/>
      <c r="G61" s="165"/>
      <c r="H61" s="165"/>
      <c r="I61" s="166"/>
      <c r="J61" s="167">
        <f>J229</f>
        <v>0</v>
      </c>
      <c r="K61" s="168"/>
    </row>
    <row r="62" s="8" customFormat="1" ht="19.92" customHeight="1">
      <c r="B62" s="169"/>
      <c r="C62" s="170"/>
      <c r="D62" s="171" t="s">
        <v>108</v>
      </c>
      <c r="E62" s="172"/>
      <c r="F62" s="172"/>
      <c r="G62" s="172"/>
      <c r="H62" s="172"/>
      <c r="I62" s="173"/>
      <c r="J62" s="174">
        <f>J230</f>
        <v>0</v>
      </c>
      <c r="K62" s="175"/>
    </row>
    <row r="63" s="7" customFormat="1" ht="24.96" customHeight="1">
      <c r="B63" s="162"/>
      <c r="C63" s="163"/>
      <c r="D63" s="164" t="s">
        <v>109</v>
      </c>
      <c r="E63" s="165"/>
      <c r="F63" s="165"/>
      <c r="G63" s="165"/>
      <c r="H63" s="165"/>
      <c r="I63" s="166"/>
      <c r="J63" s="167">
        <f>J256</f>
        <v>0</v>
      </c>
      <c r="K63" s="168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31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53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54"/>
      <c r="J69" s="72"/>
      <c r="K69" s="72"/>
      <c r="L69" s="47"/>
    </row>
    <row r="70" s="1" customFormat="1" ht="36.96" customHeight="1">
      <c r="B70" s="47"/>
      <c r="C70" s="73" t="s">
        <v>110</v>
      </c>
      <c r="I70" s="176"/>
      <c r="L70" s="47"/>
    </row>
    <row r="71" s="1" customFormat="1" ht="6.96" customHeight="1">
      <c r="B71" s="47"/>
      <c r="I71" s="176"/>
      <c r="L71" s="47"/>
    </row>
    <row r="72" s="1" customFormat="1" ht="14.4" customHeight="1">
      <c r="B72" s="47"/>
      <c r="C72" s="75" t="s">
        <v>19</v>
      </c>
      <c r="I72" s="176"/>
      <c r="L72" s="47"/>
    </row>
    <row r="73" s="1" customFormat="1" ht="16.5" customHeight="1">
      <c r="B73" s="47"/>
      <c r="E73" s="177" t="str">
        <f>E7</f>
        <v>Úprava plavebního značení na mostech Baťova kanálu</v>
      </c>
      <c r="F73" s="75"/>
      <c r="G73" s="75"/>
      <c r="H73" s="75"/>
      <c r="I73" s="176"/>
      <c r="L73" s="47"/>
    </row>
    <row r="74" s="1" customFormat="1" ht="14.4" customHeight="1">
      <c r="B74" s="47"/>
      <c r="C74" s="75" t="s">
        <v>96</v>
      </c>
      <c r="I74" s="176"/>
      <c r="L74" s="47"/>
    </row>
    <row r="75" s="1" customFormat="1" ht="17.25" customHeight="1">
      <c r="B75" s="47"/>
      <c r="E75" s="78" t="str">
        <f>E9</f>
        <v xml:space="preserve">1 - Úprava plavebního značení na mostech  Baťova kanálu  </v>
      </c>
      <c r="F75" s="1"/>
      <c r="G75" s="1"/>
      <c r="H75" s="1"/>
      <c r="I75" s="176"/>
      <c r="L75" s="47"/>
    </row>
    <row r="76" s="1" customFormat="1" ht="6.96" customHeight="1">
      <c r="B76" s="47"/>
      <c r="I76" s="176"/>
      <c r="L76" s="47"/>
    </row>
    <row r="77" s="1" customFormat="1" ht="18" customHeight="1">
      <c r="B77" s="47"/>
      <c r="C77" s="75" t="s">
        <v>24</v>
      </c>
      <c r="F77" s="178" t="str">
        <f>F12</f>
        <v xml:space="preserve"> </v>
      </c>
      <c r="I77" s="179" t="s">
        <v>26</v>
      </c>
      <c r="J77" s="80" t="str">
        <f>IF(J12="","",J12)</f>
        <v>24. 9. 2018</v>
      </c>
      <c r="L77" s="47"/>
    </row>
    <row r="78" s="1" customFormat="1" ht="6.96" customHeight="1">
      <c r="B78" s="47"/>
      <c r="I78" s="176"/>
      <c r="L78" s="47"/>
    </row>
    <row r="79" s="1" customFormat="1">
      <c r="B79" s="47"/>
      <c r="C79" s="75" t="s">
        <v>28</v>
      </c>
      <c r="F79" s="178" t="str">
        <f>E15</f>
        <v>Povodí Moravy, státní podnik</v>
      </c>
      <c r="I79" s="179" t="s">
        <v>36</v>
      </c>
      <c r="J79" s="178" t="str">
        <f>E21</f>
        <v>Sweco Hydroprojekt a.s.</v>
      </c>
      <c r="L79" s="47"/>
    </row>
    <row r="80" s="1" customFormat="1" ht="14.4" customHeight="1">
      <c r="B80" s="47"/>
      <c r="C80" s="75" t="s">
        <v>34</v>
      </c>
      <c r="F80" s="178" t="str">
        <f>IF(E18="","",E18)</f>
        <v/>
      </c>
      <c r="I80" s="176"/>
      <c r="L80" s="47"/>
    </row>
    <row r="81" s="1" customFormat="1" ht="10.32" customHeight="1">
      <c r="B81" s="47"/>
      <c r="I81" s="176"/>
      <c r="L81" s="47"/>
    </row>
    <row r="82" s="9" customFormat="1" ht="29.28" customHeight="1">
      <c r="B82" s="180"/>
      <c r="C82" s="181" t="s">
        <v>111</v>
      </c>
      <c r="D82" s="182" t="s">
        <v>62</v>
      </c>
      <c r="E82" s="182" t="s">
        <v>58</v>
      </c>
      <c r="F82" s="182" t="s">
        <v>112</v>
      </c>
      <c r="G82" s="182" t="s">
        <v>113</v>
      </c>
      <c r="H82" s="182" t="s">
        <v>114</v>
      </c>
      <c r="I82" s="183" t="s">
        <v>115</v>
      </c>
      <c r="J82" s="182" t="s">
        <v>100</v>
      </c>
      <c r="K82" s="184" t="s">
        <v>116</v>
      </c>
      <c r="L82" s="180"/>
      <c r="M82" s="93" t="s">
        <v>117</v>
      </c>
      <c r="N82" s="94" t="s">
        <v>47</v>
      </c>
      <c r="O82" s="94" t="s">
        <v>118</v>
      </c>
      <c r="P82" s="94" t="s">
        <v>119</v>
      </c>
      <c r="Q82" s="94" t="s">
        <v>120</v>
      </c>
      <c r="R82" s="94" t="s">
        <v>121</v>
      </c>
      <c r="S82" s="94" t="s">
        <v>122</v>
      </c>
      <c r="T82" s="95" t="s">
        <v>123</v>
      </c>
    </row>
    <row r="83" s="1" customFormat="1" ht="29.28" customHeight="1">
      <c r="B83" s="47"/>
      <c r="C83" s="97" t="s">
        <v>101</v>
      </c>
      <c r="I83" s="176"/>
      <c r="J83" s="185">
        <f>BK83</f>
        <v>0</v>
      </c>
      <c r="L83" s="47"/>
      <c r="M83" s="96"/>
      <c r="N83" s="83"/>
      <c r="O83" s="83"/>
      <c r="P83" s="186">
        <f>P84+P229+P256</f>
        <v>0</v>
      </c>
      <c r="Q83" s="83"/>
      <c r="R83" s="186">
        <f>R84+R229+R256</f>
        <v>31.094947399999995</v>
      </c>
      <c r="S83" s="83"/>
      <c r="T83" s="187">
        <f>T84+T229+T256</f>
        <v>0.59982000000000002</v>
      </c>
      <c r="AT83" s="25" t="s">
        <v>76</v>
      </c>
      <c r="AU83" s="25" t="s">
        <v>102</v>
      </c>
      <c r="BK83" s="188">
        <f>BK84+BK229+BK256</f>
        <v>0</v>
      </c>
    </row>
    <row r="84" s="10" customFormat="1" ht="37.44001" customHeight="1">
      <c r="B84" s="189"/>
      <c r="D84" s="190" t="s">
        <v>76</v>
      </c>
      <c r="E84" s="191" t="s">
        <v>124</v>
      </c>
      <c r="F84" s="191" t="s">
        <v>125</v>
      </c>
      <c r="I84" s="192"/>
      <c r="J84" s="193">
        <f>BK84</f>
        <v>0</v>
      </c>
      <c r="L84" s="189"/>
      <c r="M84" s="194"/>
      <c r="N84" s="195"/>
      <c r="O84" s="195"/>
      <c r="P84" s="196">
        <f>P85+P216+P225</f>
        <v>0</v>
      </c>
      <c r="Q84" s="195"/>
      <c r="R84" s="196">
        <f>R85+R216+R225</f>
        <v>31.094947399999995</v>
      </c>
      <c r="S84" s="195"/>
      <c r="T84" s="197">
        <f>T85+T216+T225</f>
        <v>0.59982000000000002</v>
      </c>
      <c r="AR84" s="190" t="s">
        <v>82</v>
      </c>
      <c r="AT84" s="198" t="s">
        <v>76</v>
      </c>
      <c r="AU84" s="198" t="s">
        <v>77</v>
      </c>
      <c r="AY84" s="190" t="s">
        <v>126</v>
      </c>
      <c r="BK84" s="199">
        <f>BK85+BK216+BK225</f>
        <v>0</v>
      </c>
    </row>
    <row r="85" s="10" customFormat="1" ht="19.92" customHeight="1">
      <c r="B85" s="189"/>
      <c r="D85" s="190" t="s">
        <v>76</v>
      </c>
      <c r="E85" s="200" t="s">
        <v>127</v>
      </c>
      <c r="F85" s="200" t="s">
        <v>128</v>
      </c>
      <c r="I85" s="192"/>
      <c r="J85" s="201">
        <f>BK85</f>
        <v>0</v>
      </c>
      <c r="L85" s="189"/>
      <c r="M85" s="194"/>
      <c r="N85" s="195"/>
      <c r="O85" s="195"/>
      <c r="P85" s="196">
        <f>SUM(P86:P215)</f>
        <v>0</v>
      </c>
      <c r="Q85" s="195"/>
      <c r="R85" s="196">
        <f>SUM(R86:R215)</f>
        <v>31.094947399999995</v>
      </c>
      <c r="S85" s="195"/>
      <c r="T85" s="197">
        <f>SUM(T86:T215)</f>
        <v>0.59982000000000002</v>
      </c>
      <c r="AR85" s="190" t="s">
        <v>82</v>
      </c>
      <c r="AT85" s="198" t="s">
        <v>76</v>
      </c>
      <c r="AU85" s="198" t="s">
        <v>82</v>
      </c>
      <c r="AY85" s="190" t="s">
        <v>126</v>
      </c>
      <c r="BK85" s="199">
        <f>SUM(BK86:BK215)</f>
        <v>0</v>
      </c>
    </row>
    <row r="86" s="1" customFormat="1" ht="16.5" customHeight="1">
      <c r="B86" s="202"/>
      <c r="C86" s="203" t="s">
        <v>82</v>
      </c>
      <c r="D86" s="203" t="s">
        <v>129</v>
      </c>
      <c r="E86" s="204" t="s">
        <v>130</v>
      </c>
      <c r="F86" s="205" t="s">
        <v>131</v>
      </c>
      <c r="G86" s="206" t="s">
        <v>132</v>
      </c>
      <c r="H86" s="207">
        <v>94</v>
      </c>
      <c r="I86" s="208"/>
      <c r="J86" s="209">
        <f>ROUND(I86*H86,2)</f>
        <v>0</v>
      </c>
      <c r="K86" s="205" t="s">
        <v>133</v>
      </c>
      <c r="L86" s="47"/>
      <c r="M86" s="210" t="s">
        <v>5</v>
      </c>
      <c r="N86" s="211" t="s">
        <v>48</v>
      </c>
      <c r="O86" s="48"/>
      <c r="P86" s="212">
        <f>O86*H86</f>
        <v>0</v>
      </c>
      <c r="Q86" s="212">
        <v>0.125</v>
      </c>
      <c r="R86" s="212">
        <f>Q86*H86</f>
        <v>11.75</v>
      </c>
      <c r="S86" s="212">
        <v>0</v>
      </c>
      <c r="T86" s="213">
        <f>S86*H86</f>
        <v>0</v>
      </c>
      <c r="AR86" s="25" t="s">
        <v>134</v>
      </c>
      <c r="AT86" s="25" t="s">
        <v>129</v>
      </c>
      <c r="AU86" s="25" t="s">
        <v>86</v>
      </c>
      <c r="AY86" s="25" t="s">
        <v>126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5" t="s">
        <v>82</v>
      </c>
      <c r="BK86" s="214">
        <f>ROUND(I86*H86,2)</f>
        <v>0</v>
      </c>
      <c r="BL86" s="25" t="s">
        <v>134</v>
      </c>
      <c r="BM86" s="25" t="s">
        <v>135</v>
      </c>
    </row>
    <row r="87" s="11" customFormat="1">
      <c r="B87" s="215"/>
      <c r="D87" s="216" t="s">
        <v>136</v>
      </c>
      <c r="E87" s="217" t="s">
        <v>5</v>
      </c>
      <c r="F87" s="218" t="s">
        <v>137</v>
      </c>
      <c r="H87" s="217" t="s">
        <v>5</v>
      </c>
      <c r="I87" s="219"/>
      <c r="L87" s="215"/>
      <c r="M87" s="220"/>
      <c r="N87" s="221"/>
      <c r="O87" s="221"/>
      <c r="P87" s="221"/>
      <c r="Q87" s="221"/>
      <c r="R87" s="221"/>
      <c r="S87" s="221"/>
      <c r="T87" s="222"/>
      <c r="AT87" s="217" t="s">
        <v>136</v>
      </c>
      <c r="AU87" s="217" t="s">
        <v>86</v>
      </c>
      <c r="AV87" s="11" t="s">
        <v>82</v>
      </c>
      <c r="AW87" s="11" t="s">
        <v>40</v>
      </c>
      <c r="AX87" s="11" t="s">
        <v>77</v>
      </c>
      <c r="AY87" s="217" t="s">
        <v>126</v>
      </c>
    </row>
    <row r="88" s="12" customFormat="1">
      <c r="B88" s="223"/>
      <c r="D88" s="216" t="s">
        <v>136</v>
      </c>
      <c r="E88" s="224" t="s">
        <v>5</v>
      </c>
      <c r="F88" s="225" t="s">
        <v>138</v>
      </c>
      <c r="H88" s="226">
        <v>90</v>
      </c>
      <c r="I88" s="227"/>
      <c r="L88" s="223"/>
      <c r="M88" s="228"/>
      <c r="N88" s="229"/>
      <c r="O88" s="229"/>
      <c r="P88" s="229"/>
      <c r="Q88" s="229"/>
      <c r="R88" s="229"/>
      <c r="S88" s="229"/>
      <c r="T88" s="230"/>
      <c r="AT88" s="224" t="s">
        <v>136</v>
      </c>
      <c r="AU88" s="224" t="s">
        <v>86</v>
      </c>
      <c r="AV88" s="12" t="s">
        <v>86</v>
      </c>
      <c r="AW88" s="12" t="s">
        <v>40</v>
      </c>
      <c r="AX88" s="12" t="s">
        <v>77</v>
      </c>
      <c r="AY88" s="224" t="s">
        <v>126</v>
      </c>
    </row>
    <row r="89" s="11" customFormat="1">
      <c r="B89" s="215"/>
      <c r="D89" s="216" t="s">
        <v>136</v>
      </c>
      <c r="E89" s="217" t="s">
        <v>5</v>
      </c>
      <c r="F89" s="218" t="s">
        <v>139</v>
      </c>
      <c r="H89" s="217" t="s">
        <v>5</v>
      </c>
      <c r="I89" s="219"/>
      <c r="L89" s="215"/>
      <c r="M89" s="220"/>
      <c r="N89" s="221"/>
      <c r="O89" s="221"/>
      <c r="P89" s="221"/>
      <c r="Q89" s="221"/>
      <c r="R89" s="221"/>
      <c r="S89" s="221"/>
      <c r="T89" s="222"/>
      <c r="AT89" s="217" t="s">
        <v>136</v>
      </c>
      <c r="AU89" s="217" t="s">
        <v>86</v>
      </c>
      <c r="AV89" s="11" t="s">
        <v>82</v>
      </c>
      <c r="AW89" s="11" t="s">
        <v>40</v>
      </c>
      <c r="AX89" s="11" t="s">
        <v>77</v>
      </c>
      <c r="AY89" s="217" t="s">
        <v>126</v>
      </c>
    </row>
    <row r="90" s="12" customFormat="1">
      <c r="B90" s="223"/>
      <c r="D90" s="216" t="s">
        <v>136</v>
      </c>
      <c r="E90" s="224" t="s">
        <v>5</v>
      </c>
      <c r="F90" s="225" t="s">
        <v>140</v>
      </c>
      <c r="H90" s="226">
        <v>4</v>
      </c>
      <c r="I90" s="227"/>
      <c r="L90" s="223"/>
      <c r="M90" s="228"/>
      <c r="N90" s="229"/>
      <c r="O90" s="229"/>
      <c r="P90" s="229"/>
      <c r="Q90" s="229"/>
      <c r="R90" s="229"/>
      <c r="S90" s="229"/>
      <c r="T90" s="230"/>
      <c r="AT90" s="224" t="s">
        <v>136</v>
      </c>
      <c r="AU90" s="224" t="s">
        <v>86</v>
      </c>
      <c r="AV90" s="12" t="s">
        <v>86</v>
      </c>
      <c r="AW90" s="12" t="s">
        <v>40</v>
      </c>
      <c r="AX90" s="12" t="s">
        <v>77</v>
      </c>
      <c r="AY90" s="224" t="s">
        <v>126</v>
      </c>
    </row>
    <row r="91" s="13" customFormat="1">
      <c r="B91" s="231"/>
      <c r="D91" s="216" t="s">
        <v>136</v>
      </c>
      <c r="E91" s="232" t="s">
        <v>5</v>
      </c>
      <c r="F91" s="233" t="s">
        <v>141</v>
      </c>
      <c r="H91" s="234">
        <v>94</v>
      </c>
      <c r="I91" s="235"/>
      <c r="L91" s="231"/>
      <c r="M91" s="236"/>
      <c r="N91" s="237"/>
      <c r="O91" s="237"/>
      <c r="P91" s="237"/>
      <c r="Q91" s="237"/>
      <c r="R91" s="237"/>
      <c r="S91" s="237"/>
      <c r="T91" s="238"/>
      <c r="AT91" s="232" t="s">
        <v>136</v>
      </c>
      <c r="AU91" s="232" t="s">
        <v>86</v>
      </c>
      <c r="AV91" s="13" t="s">
        <v>134</v>
      </c>
      <c r="AW91" s="13" t="s">
        <v>40</v>
      </c>
      <c r="AX91" s="13" t="s">
        <v>82</v>
      </c>
      <c r="AY91" s="232" t="s">
        <v>126</v>
      </c>
    </row>
    <row r="92" s="1" customFormat="1" ht="16.5" customHeight="1">
      <c r="B92" s="202"/>
      <c r="C92" s="239" t="s">
        <v>86</v>
      </c>
      <c r="D92" s="239" t="s">
        <v>142</v>
      </c>
      <c r="E92" s="240" t="s">
        <v>143</v>
      </c>
      <c r="F92" s="241" t="s">
        <v>144</v>
      </c>
      <c r="G92" s="242" t="s">
        <v>132</v>
      </c>
      <c r="H92" s="243">
        <v>52</v>
      </c>
      <c r="I92" s="244"/>
      <c r="J92" s="245">
        <f>ROUND(I92*H92,2)</f>
        <v>0</v>
      </c>
      <c r="K92" s="241" t="s">
        <v>133</v>
      </c>
      <c r="L92" s="246"/>
      <c r="M92" s="247" t="s">
        <v>5</v>
      </c>
      <c r="N92" s="248" t="s">
        <v>48</v>
      </c>
      <c r="O92" s="48"/>
      <c r="P92" s="212">
        <f>O92*H92</f>
        <v>0</v>
      </c>
      <c r="Q92" s="212">
        <v>0.0035000000000000001</v>
      </c>
      <c r="R92" s="212">
        <f>Q92*H92</f>
        <v>0.182</v>
      </c>
      <c r="S92" s="212">
        <v>0</v>
      </c>
      <c r="T92" s="213">
        <f>S92*H92</f>
        <v>0</v>
      </c>
      <c r="AR92" s="25" t="s">
        <v>145</v>
      </c>
      <c r="AT92" s="25" t="s">
        <v>142</v>
      </c>
      <c r="AU92" s="25" t="s">
        <v>86</v>
      </c>
      <c r="AY92" s="25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5" t="s">
        <v>82</v>
      </c>
      <c r="BK92" s="214">
        <f>ROUND(I92*H92,2)</f>
        <v>0</v>
      </c>
      <c r="BL92" s="25" t="s">
        <v>134</v>
      </c>
      <c r="BM92" s="25" t="s">
        <v>146</v>
      </c>
    </row>
    <row r="93" s="11" customFormat="1">
      <c r="B93" s="215"/>
      <c r="D93" s="216" t="s">
        <v>136</v>
      </c>
      <c r="E93" s="217" t="s">
        <v>5</v>
      </c>
      <c r="F93" s="218" t="s">
        <v>137</v>
      </c>
      <c r="H93" s="217" t="s">
        <v>5</v>
      </c>
      <c r="I93" s="219"/>
      <c r="L93" s="215"/>
      <c r="M93" s="220"/>
      <c r="N93" s="221"/>
      <c r="O93" s="221"/>
      <c r="P93" s="221"/>
      <c r="Q93" s="221"/>
      <c r="R93" s="221"/>
      <c r="S93" s="221"/>
      <c r="T93" s="222"/>
      <c r="AT93" s="217" t="s">
        <v>136</v>
      </c>
      <c r="AU93" s="217" t="s">
        <v>86</v>
      </c>
      <c r="AV93" s="11" t="s">
        <v>82</v>
      </c>
      <c r="AW93" s="11" t="s">
        <v>40</v>
      </c>
      <c r="AX93" s="11" t="s">
        <v>77</v>
      </c>
      <c r="AY93" s="217" t="s">
        <v>126</v>
      </c>
    </row>
    <row r="94" s="12" customFormat="1">
      <c r="B94" s="223"/>
      <c r="D94" s="216" t="s">
        <v>136</v>
      </c>
      <c r="E94" s="224" t="s">
        <v>5</v>
      </c>
      <c r="F94" s="225" t="s">
        <v>147</v>
      </c>
      <c r="H94" s="226">
        <v>52</v>
      </c>
      <c r="I94" s="227"/>
      <c r="L94" s="223"/>
      <c r="M94" s="228"/>
      <c r="N94" s="229"/>
      <c r="O94" s="229"/>
      <c r="P94" s="229"/>
      <c r="Q94" s="229"/>
      <c r="R94" s="229"/>
      <c r="S94" s="229"/>
      <c r="T94" s="230"/>
      <c r="AT94" s="224" t="s">
        <v>136</v>
      </c>
      <c r="AU94" s="224" t="s">
        <v>86</v>
      </c>
      <c r="AV94" s="12" t="s">
        <v>86</v>
      </c>
      <c r="AW94" s="12" t="s">
        <v>40</v>
      </c>
      <c r="AX94" s="12" t="s">
        <v>77</v>
      </c>
      <c r="AY94" s="224" t="s">
        <v>126</v>
      </c>
    </row>
    <row r="95" s="13" customFormat="1">
      <c r="B95" s="231"/>
      <c r="D95" s="216" t="s">
        <v>136</v>
      </c>
      <c r="E95" s="232" t="s">
        <v>5</v>
      </c>
      <c r="F95" s="233" t="s">
        <v>141</v>
      </c>
      <c r="H95" s="234">
        <v>52</v>
      </c>
      <c r="I95" s="235"/>
      <c r="L95" s="231"/>
      <c r="M95" s="236"/>
      <c r="N95" s="237"/>
      <c r="O95" s="237"/>
      <c r="P95" s="237"/>
      <c r="Q95" s="237"/>
      <c r="R95" s="237"/>
      <c r="S95" s="237"/>
      <c r="T95" s="238"/>
      <c r="AT95" s="232" t="s">
        <v>136</v>
      </c>
      <c r="AU95" s="232" t="s">
        <v>86</v>
      </c>
      <c r="AV95" s="13" t="s">
        <v>134</v>
      </c>
      <c r="AW95" s="13" t="s">
        <v>40</v>
      </c>
      <c r="AX95" s="13" t="s">
        <v>82</v>
      </c>
      <c r="AY95" s="232" t="s">
        <v>126</v>
      </c>
    </row>
    <row r="96" s="1" customFormat="1" ht="16.5" customHeight="1">
      <c r="B96" s="202"/>
      <c r="C96" s="239" t="s">
        <v>148</v>
      </c>
      <c r="D96" s="239" t="s">
        <v>142</v>
      </c>
      <c r="E96" s="240" t="s">
        <v>149</v>
      </c>
      <c r="F96" s="241" t="s">
        <v>150</v>
      </c>
      <c r="G96" s="242" t="s">
        <v>132</v>
      </c>
      <c r="H96" s="243">
        <v>8</v>
      </c>
      <c r="I96" s="244"/>
      <c r="J96" s="245">
        <f>ROUND(I96*H96,2)</f>
        <v>0</v>
      </c>
      <c r="K96" s="241" t="s">
        <v>133</v>
      </c>
      <c r="L96" s="246"/>
      <c r="M96" s="247" t="s">
        <v>5</v>
      </c>
      <c r="N96" s="248" t="s">
        <v>48</v>
      </c>
      <c r="O96" s="48"/>
      <c r="P96" s="212">
        <f>O96*H96</f>
        <v>0</v>
      </c>
      <c r="Q96" s="212">
        <v>0.0050000000000000001</v>
      </c>
      <c r="R96" s="212">
        <f>Q96*H96</f>
        <v>0.040000000000000001</v>
      </c>
      <c r="S96" s="212">
        <v>0</v>
      </c>
      <c r="T96" s="213">
        <f>S96*H96</f>
        <v>0</v>
      </c>
      <c r="AR96" s="25" t="s">
        <v>145</v>
      </c>
      <c r="AT96" s="25" t="s">
        <v>142</v>
      </c>
      <c r="AU96" s="25" t="s">
        <v>86</v>
      </c>
      <c r="AY96" s="25" t="s">
        <v>126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5" t="s">
        <v>82</v>
      </c>
      <c r="BK96" s="214">
        <f>ROUND(I96*H96,2)</f>
        <v>0</v>
      </c>
      <c r="BL96" s="25" t="s">
        <v>134</v>
      </c>
      <c r="BM96" s="25" t="s">
        <v>151</v>
      </c>
    </row>
    <row r="97" s="11" customFormat="1">
      <c r="B97" s="215"/>
      <c r="D97" s="216" t="s">
        <v>136</v>
      </c>
      <c r="E97" s="217" t="s">
        <v>5</v>
      </c>
      <c r="F97" s="218" t="s">
        <v>137</v>
      </c>
      <c r="H97" s="217" t="s">
        <v>5</v>
      </c>
      <c r="I97" s="219"/>
      <c r="L97" s="215"/>
      <c r="M97" s="220"/>
      <c r="N97" s="221"/>
      <c r="O97" s="221"/>
      <c r="P97" s="221"/>
      <c r="Q97" s="221"/>
      <c r="R97" s="221"/>
      <c r="S97" s="221"/>
      <c r="T97" s="222"/>
      <c r="AT97" s="217" t="s">
        <v>136</v>
      </c>
      <c r="AU97" s="217" t="s">
        <v>86</v>
      </c>
      <c r="AV97" s="11" t="s">
        <v>82</v>
      </c>
      <c r="AW97" s="11" t="s">
        <v>40</v>
      </c>
      <c r="AX97" s="11" t="s">
        <v>77</v>
      </c>
      <c r="AY97" s="217" t="s">
        <v>126</v>
      </c>
    </row>
    <row r="98" s="12" customFormat="1">
      <c r="B98" s="223"/>
      <c r="D98" s="216" t="s">
        <v>136</v>
      </c>
      <c r="E98" s="224" t="s">
        <v>5</v>
      </c>
      <c r="F98" s="225" t="s">
        <v>152</v>
      </c>
      <c r="H98" s="226">
        <v>6</v>
      </c>
      <c r="I98" s="227"/>
      <c r="L98" s="223"/>
      <c r="M98" s="228"/>
      <c r="N98" s="229"/>
      <c r="O98" s="229"/>
      <c r="P98" s="229"/>
      <c r="Q98" s="229"/>
      <c r="R98" s="229"/>
      <c r="S98" s="229"/>
      <c r="T98" s="230"/>
      <c r="AT98" s="224" t="s">
        <v>136</v>
      </c>
      <c r="AU98" s="224" t="s">
        <v>86</v>
      </c>
      <c r="AV98" s="12" t="s">
        <v>86</v>
      </c>
      <c r="AW98" s="12" t="s">
        <v>40</v>
      </c>
      <c r="AX98" s="12" t="s">
        <v>77</v>
      </c>
      <c r="AY98" s="224" t="s">
        <v>126</v>
      </c>
    </row>
    <row r="99" s="11" customFormat="1">
      <c r="B99" s="215"/>
      <c r="D99" s="216" t="s">
        <v>136</v>
      </c>
      <c r="E99" s="217" t="s">
        <v>5</v>
      </c>
      <c r="F99" s="218" t="s">
        <v>139</v>
      </c>
      <c r="H99" s="217" t="s">
        <v>5</v>
      </c>
      <c r="I99" s="219"/>
      <c r="L99" s="215"/>
      <c r="M99" s="220"/>
      <c r="N99" s="221"/>
      <c r="O99" s="221"/>
      <c r="P99" s="221"/>
      <c r="Q99" s="221"/>
      <c r="R99" s="221"/>
      <c r="S99" s="221"/>
      <c r="T99" s="222"/>
      <c r="AT99" s="217" t="s">
        <v>136</v>
      </c>
      <c r="AU99" s="217" t="s">
        <v>86</v>
      </c>
      <c r="AV99" s="11" t="s">
        <v>82</v>
      </c>
      <c r="AW99" s="11" t="s">
        <v>40</v>
      </c>
      <c r="AX99" s="11" t="s">
        <v>77</v>
      </c>
      <c r="AY99" s="217" t="s">
        <v>126</v>
      </c>
    </row>
    <row r="100" s="12" customFormat="1">
      <c r="B100" s="223"/>
      <c r="D100" s="216" t="s">
        <v>136</v>
      </c>
      <c r="E100" s="224" t="s">
        <v>5</v>
      </c>
      <c r="F100" s="225" t="s">
        <v>153</v>
      </c>
      <c r="H100" s="226">
        <v>2</v>
      </c>
      <c r="I100" s="227"/>
      <c r="L100" s="223"/>
      <c r="M100" s="228"/>
      <c r="N100" s="229"/>
      <c r="O100" s="229"/>
      <c r="P100" s="229"/>
      <c r="Q100" s="229"/>
      <c r="R100" s="229"/>
      <c r="S100" s="229"/>
      <c r="T100" s="230"/>
      <c r="AT100" s="224" t="s">
        <v>136</v>
      </c>
      <c r="AU100" s="224" t="s">
        <v>86</v>
      </c>
      <c r="AV100" s="12" t="s">
        <v>86</v>
      </c>
      <c r="AW100" s="12" t="s">
        <v>40</v>
      </c>
      <c r="AX100" s="12" t="s">
        <v>77</v>
      </c>
      <c r="AY100" s="224" t="s">
        <v>126</v>
      </c>
    </row>
    <row r="101" s="13" customFormat="1">
      <c r="B101" s="231"/>
      <c r="D101" s="216" t="s">
        <v>136</v>
      </c>
      <c r="E101" s="232" t="s">
        <v>5</v>
      </c>
      <c r="F101" s="233" t="s">
        <v>141</v>
      </c>
      <c r="H101" s="234">
        <v>8</v>
      </c>
      <c r="I101" s="235"/>
      <c r="L101" s="231"/>
      <c r="M101" s="236"/>
      <c r="N101" s="237"/>
      <c r="O101" s="237"/>
      <c r="P101" s="237"/>
      <c r="Q101" s="237"/>
      <c r="R101" s="237"/>
      <c r="S101" s="237"/>
      <c r="T101" s="238"/>
      <c r="AT101" s="232" t="s">
        <v>136</v>
      </c>
      <c r="AU101" s="232" t="s">
        <v>86</v>
      </c>
      <c r="AV101" s="13" t="s">
        <v>134</v>
      </c>
      <c r="AW101" s="13" t="s">
        <v>40</v>
      </c>
      <c r="AX101" s="13" t="s">
        <v>82</v>
      </c>
      <c r="AY101" s="232" t="s">
        <v>126</v>
      </c>
    </row>
    <row r="102" s="1" customFormat="1" ht="16.5" customHeight="1">
      <c r="B102" s="202"/>
      <c r="C102" s="239" t="s">
        <v>134</v>
      </c>
      <c r="D102" s="239" t="s">
        <v>142</v>
      </c>
      <c r="E102" s="240" t="s">
        <v>154</v>
      </c>
      <c r="F102" s="241" t="s">
        <v>155</v>
      </c>
      <c r="G102" s="242" t="s">
        <v>132</v>
      </c>
      <c r="H102" s="243">
        <v>32</v>
      </c>
      <c r="I102" s="244"/>
      <c r="J102" s="245">
        <f>ROUND(I102*H102,2)</f>
        <v>0</v>
      </c>
      <c r="K102" s="241" t="s">
        <v>133</v>
      </c>
      <c r="L102" s="246"/>
      <c r="M102" s="247" t="s">
        <v>5</v>
      </c>
      <c r="N102" s="248" t="s">
        <v>48</v>
      </c>
      <c r="O102" s="48"/>
      <c r="P102" s="212">
        <f>O102*H102</f>
        <v>0</v>
      </c>
      <c r="Q102" s="212">
        <v>0.0035000000000000001</v>
      </c>
      <c r="R102" s="212">
        <f>Q102*H102</f>
        <v>0.112</v>
      </c>
      <c r="S102" s="212">
        <v>0</v>
      </c>
      <c r="T102" s="213">
        <f>S102*H102</f>
        <v>0</v>
      </c>
      <c r="AR102" s="25" t="s">
        <v>145</v>
      </c>
      <c r="AT102" s="25" t="s">
        <v>142</v>
      </c>
      <c r="AU102" s="25" t="s">
        <v>86</v>
      </c>
      <c r="AY102" s="25" t="s">
        <v>126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5" t="s">
        <v>82</v>
      </c>
      <c r="BK102" s="214">
        <f>ROUND(I102*H102,2)</f>
        <v>0</v>
      </c>
      <c r="BL102" s="25" t="s">
        <v>134</v>
      </c>
      <c r="BM102" s="25" t="s">
        <v>156</v>
      </c>
    </row>
    <row r="103" s="11" customFormat="1">
      <c r="B103" s="215"/>
      <c r="D103" s="216" t="s">
        <v>136</v>
      </c>
      <c r="E103" s="217" t="s">
        <v>5</v>
      </c>
      <c r="F103" s="218" t="s">
        <v>137</v>
      </c>
      <c r="H103" s="217" t="s">
        <v>5</v>
      </c>
      <c r="I103" s="219"/>
      <c r="L103" s="215"/>
      <c r="M103" s="220"/>
      <c r="N103" s="221"/>
      <c r="O103" s="221"/>
      <c r="P103" s="221"/>
      <c r="Q103" s="221"/>
      <c r="R103" s="221"/>
      <c r="S103" s="221"/>
      <c r="T103" s="222"/>
      <c r="AT103" s="217" t="s">
        <v>136</v>
      </c>
      <c r="AU103" s="217" t="s">
        <v>86</v>
      </c>
      <c r="AV103" s="11" t="s">
        <v>82</v>
      </c>
      <c r="AW103" s="11" t="s">
        <v>40</v>
      </c>
      <c r="AX103" s="11" t="s">
        <v>77</v>
      </c>
      <c r="AY103" s="217" t="s">
        <v>126</v>
      </c>
    </row>
    <row r="104" s="12" customFormat="1">
      <c r="B104" s="223"/>
      <c r="D104" s="216" t="s">
        <v>136</v>
      </c>
      <c r="E104" s="224" t="s">
        <v>5</v>
      </c>
      <c r="F104" s="225" t="s">
        <v>157</v>
      </c>
      <c r="H104" s="226">
        <v>32</v>
      </c>
      <c r="I104" s="227"/>
      <c r="L104" s="223"/>
      <c r="M104" s="228"/>
      <c r="N104" s="229"/>
      <c r="O104" s="229"/>
      <c r="P104" s="229"/>
      <c r="Q104" s="229"/>
      <c r="R104" s="229"/>
      <c r="S104" s="229"/>
      <c r="T104" s="230"/>
      <c r="AT104" s="224" t="s">
        <v>136</v>
      </c>
      <c r="AU104" s="224" t="s">
        <v>86</v>
      </c>
      <c r="AV104" s="12" t="s">
        <v>86</v>
      </c>
      <c r="AW104" s="12" t="s">
        <v>40</v>
      </c>
      <c r="AX104" s="12" t="s">
        <v>77</v>
      </c>
      <c r="AY104" s="224" t="s">
        <v>126</v>
      </c>
    </row>
    <row r="105" s="13" customFormat="1">
      <c r="B105" s="231"/>
      <c r="D105" s="216" t="s">
        <v>136</v>
      </c>
      <c r="E105" s="232" t="s">
        <v>5</v>
      </c>
      <c r="F105" s="233" t="s">
        <v>141</v>
      </c>
      <c r="H105" s="234">
        <v>32</v>
      </c>
      <c r="I105" s="235"/>
      <c r="L105" s="231"/>
      <c r="M105" s="236"/>
      <c r="N105" s="237"/>
      <c r="O105" s="237"/>
      <c r="P105" s="237"/>
      <c r="Q105" s="237"/>
      <c r="R105" s="237"/>
      <c r="S105" s="237"/>
      <c r="T105" s="238"/>
      <c r="AT105" s="232" t="s">
        <v>136</v>
      </c>
      <c r="AU105" s="232" t="s">
        <v>86</v>
      </c>
      <c r="AV105" s="13" t="s">
        <v>134</v>
      </c>
      <c r="AW105" s="13" t="s">
        <v>40</v>
      </c>
      <c r="AX105" s="13" t="s">
        <v>82</v>
      </c>
      <c r="AY105" s="232" t="s">
        <v>126</v>
      </c>
    </row>
    <row r="106" s="1" customFormat="1" ht="16.5" customHeight="1">
      <c r="B106" s="202"/>
      <c r="C106" s="239" t="s">
        <v>158</v>
      </c>
      <c r="D106" s="239" t="s">
        <v>142</v>
      </c>
      <c r="E106" s="240" t="s">
        <v>159</v>
      </c>
      <c r="F106" s="241" t="s">
        <v>160</v>
      </c>
      <c r="G106" s="242" t="s">
        <v>132</v>
      </c>
      <c r="H106" s="243">
        <v>2</v>
      </c>
      <c r="I106" s="244"/>
      <c r="J106" s="245">
        <f>ROUND(I106*H106,2)</f>
        <v>0</v>
      </c>
      <c r="K106" s="241" t="s">
        <v>133</v>
      </c>
      <c r="L106" s="246"/>
      <c r="M106" s="247" t="s">
        <v>5</v>
      </c>
      <c r="N106" s="248" t="s">
        <v>48</v>
      </c>
      <c r="O106" s="48"/>
      <c r="P106" s="212">
        <f>O106*H106</f>
        <v>0</v>
      </c>
      <c r="Q106" s="212">
        <v>0.0050000000000000001</v>
      </c>
      <c r="R106" s="212">
        <f>Q106*H106</f>
        <v>0.01</v>
      </c>
      <c r="S106" s="212">
        <v>0</v>
      </c>
      <c r="T106" s="213">
        <f>S106*H106</f>
        <v>0</v>
      </c>
      <c r="AR106" s="25" t="s">
        <v>145</v>
      </c>
      <c r="AT106" s="25" t="s">
        <v>142</v>
      </c>
      <c r="AU106" s="25" t="s">
        <v>86</v>
      </c>
      <c r="AY106" s="25" t="s">
        <v>126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5" t="s">
        <v>82</v>
      </c>
      <c r="BK106" s="214">
        <f>ROUND(I106*H106,2)</f>
        <v>0</v>
      </c>
      <c r="BL106" s="25" t="s">
        <v>134</v>
      </c>
      <c r="BM106" s="25" t="s">
        <v>161</v>
      </c>
    </row>
    <row r="107" s="11" customFormat="1">
      <c r="B107" s="215"/>
      <c r="D107" s="216" t="s">
        <v>136</v>
      </c>
      <c r="E107" s="217" t="s">
        <v>5</v>
      </c>
      <c r="F107" s="218" t="s">
        <v>139</v>
      </c>
      <c r="H107" s="217" t="s">
        <v>5</v>
      </c>
      <c r="I107" s="219"/>
      <c r="L107" s="215"/>
      <c r="M107" s="220"/>
      <c r="N107" s="221"/>
      <c r="O107" s="221"/>
      <c r="P107" s="221"/>
      <c r="Q107" s="221"/>
      <c r="R107" s="221"/>
      <c r="S107" s="221"/>
      <c r="T107" s="222"/>
      <c r="AT107" s="217" t="s">
        <v>136</v>
      </c>
      <c r="AU107" s="217" t="s">
        <v>86</v>
      </c>
      <c r="AV107" s="11" t="s">
        <v>82</v>
      </c>
      <c r="AW107" s="11" t="s">
        <v>40</v>
      </c>
      <c r="AX107" s="11" t="s">
        <v>77</v>
      </c>
      <c r="AY107" s="217" t="s">
        <v>126</v>
      </c>
    </row>
    <row r="108" s="12" customFormat="1">
      <c r="B108" s="223"/>
      <c r="D108" s="216" t="s">
        <v>136</v>
      </c>
      <c r="E108" s="224" t="s">
        <v>5</v>
      </c>
      <c r="F108" s="225" t="s">
        <v>153</v>
      </c>
      <c r="H108" s="226">
        <v>2</v>
      </c>
      <c r="I108" s="227"/>
      <c r="L108" s="223"/>
      <c r="M108" s="228"/>
      <c r="N108" s="229"/>
      <c r="O108" s="229"/>
      <c r="P108" s="229"/>
      <c r="Q108" s="229"/>
      <c r="R108" s="229"/>
      <c r="S108" s="229"/>
      <c r="T108" s="230"/>
      <c r="AT108" s="224" t="s">
        <v>136</v>
      </c>
      <c r="AU108" s="224" t="s">
        <v>86</v>
      </c>
      <c r="AV108" s="12" t="s">
        <v>86</v>
      </c>
      <c r="AW108" s="12" t="s">
        <v>40</v>
      </c>
      <c r="AX108" s="12" t="s">
        <v>77</v>
      </c>
      <c r="AY108" s="224" t="s">
        <v>126</v>
      </c>
    </row>
    <row r="109" s="13" customFormat="1">
      <c r="B109" s="231"/>
      <c r="D109" s="216" t="s">
        <v>136</v>
      </c>
      <c r="E109" s="232" t="s">
        <v>5</v>
      </c>
      <c r="F109" s="233" t="s">
        <v>141</v>
      </c>
      <c r="H109" s="234">
        <v>2</v>
      </c>
      <c r="I109" s="235"/>
      <c r="L109" s="231"/>
      <c r="M109" s="236"/>
      <c r="N109" s="237"/>
      <c r="O109" s="237"/>
      <c r="P109" s="237"/>
      <c r="Q109" s="237"/>
      <c r="R109" s="237"/>
      <c r="S109" s="237"/>
      <c r="T109" s="238"/>
      <c r="AT109" s="232" t="s">
        <v>136</v>
      </c>
      <c r="AU109" s="232" t="s">
        <v>86</v>
      </c>
      <c r="AV109" s="13" t="s">
        <v>134</v>
      </c>
      <c r="AW109" s="13" t="s">
        <v>40</v>
      </c>
      <c r="AX109" s="13" t="s">
        <v>82</v>
      </c>
      <c r="AY109" s="232" t="s">
        <v>126</v>
      </c>
    </row>
    <row r="110" s="1" customFormat="1" ht="16.5" customHeight="1">
      <c r="B110" s="202"/>
      <c r="C110" s="239" t="s">
        <v>162</v>
      </c>
      <c r="D110" s="239" t="s">
        <v>142</v>
      </c>
      <c r="E110" s="240" t="s">
        <v>163</v>
      </c>
      <c r="F110" s="241" t="s">
        <v>164</v>
      </c>
      <c r="G110" s="242" t="s">
        <v>132</v>
      </c>
      <c r="H110" s="243">
        <v>198</v>
      </c>
      <c r="I110" s="244"/>
      <c r="J110" s="245">
        <f>ROUND(I110*H110,2)</f>
        <v>0</v>
      </c>
      <c r="K110" s="241" t="s">
        <v>133</v>
      </c>
      <c r="L110" s="246"/>
      <c r="M110" s="247" t="s">
        <v>5</v>
      </c>
      <c r="N110" s="248" t="s">
        <v>48</v>
      </c>
      <c r="O110" s="48"/>
      <c r="P110" s="212">
        <f>O110*H110</f>
        <v>0</v>
      </c>
      <c r="Q110" s="212">
        <v>0.00035</v>
      </c>
      <c r="R110" s="212">
        <f>Q110*H110</f>
        <v>0.0693</v>
      </c>
      <c r="S110" s="212">
        <v>0</v>
      </c>
      <c r="T110" s="213">
        <f>S110*H110</f>
        <v>0</v>
      </c>
      <c r="AR110" s="25" t="s">
        <v>145</v>
      </c>
      <c r="AT110" s="25" t="s">
        <v>142</v>
      </c>
      <c r="AU110" s="25" t="s">
        <v>86</v>
      </c>
      <c r="AY110" s="25" t="s">
        <v>126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5" t="s">
        <v>82</v>
      </c>
      <c r="BK110" s="214">
        <f>ROUND(I110*H110,2)</f>
        <v>0</v>
      </c>
      <c r="BL110" s="25" t="s">
        <v>134</v>
      </c>
      <c r="BM110" s="25" t="s">
        <v>165</v>
      </c>
    </row>
    <row r="111" s="11" customFormat="1">
      <c r="B111" s="215"/>
      <c r="D111" s="216" t="s">
        <v>136</v>
      </c>
      <c r="E111" s="217" t="s">
        <v>5</v>
      </c>
      <c r="F111" s="218" t="s">
        <v>137</v>
      </c>
      <c r="H111" s="217" t="s">
        <v>5</v>
      </c>
      <c r="I111" s="219"/>
      <c r="L111" s="215"/>
      <c r="M111" s="220"/>
      <c r="N111" s="221"/>
      <c r="O111" s="221"/>
      <c r="P111" s="221"/>
      <c r="Q111" s="221"/>
      <c r="R111" s="221"/>
      <c r="S111" s="221"/>
      <c r="T111" s="222"/>
      <c r="AT111" s="217" t="s">
        <v>136</v>
      </c>
      <c r="AU111" s="217" t="s">
        <v>86</v>
      </c>
      <c r="AV111" s="11" t="s">
        <v>82</v>
      </c>
      <c r="AW111" s="11" t="s">
        <v>40</v>
      </c>
      <c r="AX111" s="11" t="s">
        <v>77</v>
      </c>
      <c r="AY111" s="217" t="s">
        <v>126</v>
      </c>
    </row>
    <row r="112" s="12" customFormat="1">
      <c r="B112" s="223"/>
      <c r="D112" s="216" t="s">
        <v>136</v>
      </c>
      <c r="E112" s="224" t="s">
        <v>5</v>
      </c>
      <c r="F112" s="225" t="s">
        <v>166</v>
      </c>
      <c r="H112" s="226">
        <v>186</v>
      </c>
      <c r="I112" s="227"/>
      <c r="L112" s="223"/>
      <c r="M112" s="228"/>
      <c r="N112" s="229"/>
      <c r="O112" s="229"/>
      <c r="P112" s="229"/>
      <c r="Q112" s="229"/>
      <c r="R112" s="229"/>
      <c r="S112" s="229"/>
      <c r="T112" s="230"/>
      <c r="AT112" s="224" t="s">
        <v>136</v>
      </c>
      <c r="AU112" s="224" t="s">
        <v>86</v>
      </c>
      <c r="AV112" s="12" t="s">
        <v>86</v>
      </c>
      <c r="AW112" s="12" t="s">
        <v>40</v>
      </c>
      <c r="AX112" s="12" t="s">
        <v>77</v>
      </c>
      <c r="AY112" s="224" t="s">
        <v>126</v>
      </c>
    </row>
    <row r="113" s="11" customFormat="1">
      <c r="B113" s="215"/>
      <c r="D113" s="216" t="s">
        <v>136</v>
      </c>
      <c r="E113" s="217" t="s">
        <v>5</v>
      </c>
      <c r="F113" s="218" t="s">
        <v>139</v>
      </c>
      <c r="H113" s="217" t="s">
        <v>5</v>
      </c>
      <c r="I113" s="219"/>
      <c r="L113" s="215"/>
      <c r="M113" s="220"/>
      <c r="N113" s="221"/>
      <c r="O113" s="221"/>
      <c r="P113" s="221"/>
      <c r="Q113" s="221"/>
      <c r="R113" s="221"/>
      <c r="S113" s="221"/>
      <c r="T113" s="222"/>
      <c r="AT113" s="217" t="s">
        <v>136</v>
      </c>
      <c r="AU113" s="217" t="s">
        <v>86</v>
      </c>
      <c r="AV113" s="11" t="s">
        <v>82</v>
      </c>
      <c r="AW113" s="11" t="s">
        <v>40</v>
      </c>
      <c r="AX113" s="11" t="s">
        <v>77</v>
      </c>
      <c r="AY113" s="217" t="s">
        <v>126</v>
      </c>
    </row>
    <row r="114" s="12" customFormat="1">
      <c r="B114" s="223"/>
      <c r="D114" s="216" t="s">
        <v>136</v>
      </c>
      <c r="E114" s="224" t="s">
        <v>5</v>
      </c>
      <c r="F114" s="225" t="s">
        <v>167</v>
      </c>
      <c r="H114" s="226">
        <v>12</v>
      </c>
      <c r="I114" s="227"/>
      <c r="L114" s="223"/>
      <c r="M114" s="228"/>
      <c r="N114" s="229"/>
      <c r="O114" s="229"/>
      <c r="P114" s="229"/>
      <c r="Q114" s="229"/>
      <c r="R114" s="229"/>
      <c r="S114" s="229"/>
      <c r="T114" s="230"/>
      <c r="AT114" s="224" t="s">
        <v>136</v>
      </c>
      <c r="AU114" s="224" t="s">
        <v>86</v>
      </c>
      <c r="AV114" s="12" t="s">
        <v>86</v>
      </c>
      <c r="AW114" s="12" t="s">
        <v>40</v>
      </c>
      <c r="AX114" s="12" t="s">
        <v>77</v>
      </c>
      <c r="AY114" s="224" t="s">
        <v>126</v>
      </c>
    </row>
    <row r="115" s="13" customFormat="1">
      <c r="B115" s="231"/>
      <c r="D115" s="216" t="s">
        <v>136</v>
      </c>
      <c r="E115" s="232" t="s">
        <v>5</v>
      </c>
      <c r="F115" s="233" t="s">
        <v>141</v>
      </c>
      <c r="H115" s="234">
        <v>198</v>
      </c>
      <c r="I115" s="235"/>
      <c r="L115" s="231"/>
      <c r="M115" s="236"/>
      <c r="N115" s="237"/>
      <c r="O115" s="237"/>
      <c r="P115" s="237"/>
      <c r="Q115" s="237"/>
      <c r="R115" s="237"/>
      <c r="S115" s="237"/>
      <c r="T115" s="238"/>
      <c r="AT115" s="232" t="s">
        <v>136</v>
      </c>
      <c r="AU115" s="232" t="s">
        <v>86</v>
      </c>
      <c r="AV115" s="13" t="s">
        <v>134</v>
      </c>
      <c r="AW115" s="13" t="s">
        <v>40</v>
      </c>
      <c r="AX115" s="13" t="s">
        <v>82</v>
      </c>
      <c r="AY115" s="232" t="s">
        <v>126</v>
      </c>
    </row>
    <row r="116" s="1" customFormat="1" ht="16.5" customHeight="1">
      <c r="B116" s="202"/>
      <c r="C116" s="239" t="s">
        <v>168</v>
      </c>
      <c r="D116" s="239" t="s">
        <v>142</v>
      </c>
      <c r="E116" s="240" t="s">
        <v>169</v>
      </c>
      <c r="F116" s="241" t="s">
        <v>170</v>
      </c>
      <c r="G116" s="242" t="s">
        <v>171</v>
      </c>
      <c r="H116" s="243">
        <v>6.6500000000000004</v>
      </c>
      <c r="I116" s="244"/>
      <c r="J116" s="245">
        <f>ROUND(I116*H116,2)</f>
        <v>0</v>
      </c>
      <c r="K116" s="241" t="s">
        <v>133</v>
      </c>
      <c r="L116" s="246"/>
      <c r="M116" s="247" t="s">
        <v>5</v>
      </c>
      <c r="N116" s="248" t="s">
        <v>48</v>
      </c>
      <c r="O116" s="48"/>
      <c r="P116" s="212">
        <f>O116*H116</f>
        <v>0</v>
      </c>
      <c r="Q116" s="212">
        <v>0.0089499999999999996</v>
      </c>
      <c r="R116" s="212">
        <f>Q116*H116</f>
        <v>0.059517500000000001</v>
      </c>
      <c r="S116" s="212">
        <v>0</v>
      </c>
      <c r="T116" s="213">
        <f>S116*H116</f>
        <v>0</v>
      </c>
      <c r="AR116" s="25" t="s">
        <v>145</v>
      </c>
      <c r="AT116" s="25" t="s">
        <v>142</v>
      </c>
      <c r="AU116" s="25" t="s">
        <v>86</v>
      </c>
      <c r="AY116" s="25" t="s">
        <v>126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5" t="s">
        <v>82</v>
      </c>
      <c r="BK116" s="214">
        <f>ROUND(I116*H116,2)</f>
        <v>0</v>
      </c>
      <c r="BL116" s="25" t="s">
        <v>134</v>
      </c>
      <c r="BM116" s="25" t="s">
        <v>172</v>
      </c>
    </row>
    <row r="117" s="11" customFormat="1">
      <c r="B117" s="215"/>
      <c r="D117" s="216" t="s">
        <v>136</v>
      </c>
      <c r="E117" s="217" t="s">
        <v>5</v>
      </c>
      <c r="F117" s="218" t="s">
        <v>137</v>
      </c>
      <c r="H117" s="217" t="s">
        <v>5</v>
      </c>
      <c r="I117" s="219"/>
      <c r="L117" s="215"/>
      <c r="M117" s="220"/>
      <c r="N117" s="221"/>
      <c r="O117" s="221"/>
      <c r="P117" s="221"/>
      <c r="Q117" s="221"/>
      <c r="R117" s="221"/>
      <c r="S117" s="221"/>
      <c r="T117" s="222"/>
      <c r="AT117" s="217" t="s">
        <v>136</v>
      </c>
      <c r="AU117" s="217" t="s">
        <v>86</v>
      </c>
      <c r="AV117" s="11" t="s">
        <v>82</v>
      </c>
      <c r="AW117" s="11" t="s">
        <v>40</v>
      </c>
      <c r="AX117" s="11" t="s">
        <v>77</v>
      </c>
      <c r="AY117" s="217" t="s">
        <v>126</v>
      </c>
    </row>
    <row r="118" s="12" customFormat="1">
      <c r="B118" s="223"/>
      <c r="D118" s="216" t="s">
        <v>136</v>
      </c>
      <c r="E118" s="224" t="s">
        <v>5</v>
      </c>
      <c r="F118" s="225" t="s">
        <v>173</v>
      </c>
      <c r="H118" s="226">
        <v>6.25</v>
      </c>
      <c r="I118" s="227"/>
      <c r="L118" s="223"/>
      <c r="M118" s="228"/>
      <c r="N118" s="229"/>
      <c r="O118" s="229"/>
      <c r="P118" s="229"/>
      <c r="Q118" s="229"/>
      <c r="R118" s="229"/>
      <c r="S118" s="229"/>
      <c r="T118" s="230"/>
      <c r="AT118" s="224" t="s">
        <v>136</v>
      </c>
      <c r="AU118" s="224" t="s">
        <v>86</v>
      </c>
      <c r="AV118" s="12" t="s">
        <v>86</v>
      </c>
      <c r="AW118" s="12" t="s">
        <v>40</v>
      </c>
      <c r="AX118" s="12" t="s">
        <v>77</v>
      </c>
      <c r="AY118" s="224" t="s">
        <v>126</v>
      </c>
    </row>
    <row r="119" s="11" customFormat="1">
      <c r="B119" s="215"/>
      <c r="D119" s="216" t="s">
        <v>136</v>
      </c>
      <c r="E119" s="217" t="s">
        <v>5</v>
      </c>
      <c r="F119" s="218" t="s">
        <v>139</v>
      </c>
      <c r="H119" s="217" t="s">
        <v>5</v>
      </c>
      <c r="I119" s="219"/>
      <c r="L119" s="215"/>
      <c r="M119" s="220"/>
      <c r="N119" s="221"/>
      <c r="O119" s="221"/>
      <c r="P119" s="221"/>
      <c r="Q119" s="221"/>
      <c r="R119" s="221"/>
      <c r="S119" s="221"/>
      <c r="T119" s="222"/>
      <c r="AT119" s="217" t="s">
        <v>136</v>
      </c>
      <c r="AU119" s="217" t="s">
        <v>86</v>
      </c>
      <c r="AV119" s="11" t="s">
        <v>82</v>
      </c>
      <c r="AW119" s="11" t="s">
        <v>40</v>
      </c>
      <c r="AX119" s="11" t="s">
        <v>77</v>
      </c>
      <c r="AY119" s="217" t="s">
        <v>126</v>
      </c>
    </row>
    <row r="120" s="12" customFormat="1">
      <c r="B120" s="223"/>
      <c r="D120" s="216" t="s">
        <v>136</v>
      </c>
      <c r="E120" s="224" t="s">
        <v>5</v>
      </c>
      <c r="F120" s="225" t="s">
        <v>174</v>
      </c>
      <c r="H120" s="226">
        <v>0.40000000000000002</v>
      </c>
      <c r="I120" s="227"/>
      <c r="L120" s="223"/>
      <c r="M120" s="228"/>
      <c r="N120" s="229"/>
      <c r="O120" s="229"/>
      <c r="P120" s="229"/>
      <c r="Q120" s="229"/>
      <c r="R120" s="229"/>
      <c r="S120" s="229"/>
      <c r="T120" s="230"/>
      <c r="AT120" s="224" t="s">
        <v>136</v>
      </c>
      <c r="AU120" s="224" t="s">
        <v>86</v>
      </c>
      <c r="AV120" s="12" t="s">
        <v>86</v>
      </c>
      <c r="AW120" s="12" t="s">
        <v>40</v>
      </c>
      <c r="AX120" s="12" t="s">
        <v>77</v>
      </c>
      <c r="AY120" s="224" t="s">
        <v>126</v>
      </c>
    </row>
    <row r="121" s="13" customFormat="1">
      <c r="B121" s="231"/>
      <c r="D121" s="216" t="s">
        <v>136</v>
      </c>
      <c r="E121" s="232" t="s">
        <v>5</v>
      </c>
      <c r="F121" s="233" t="s">
        <v>141</v>
      </c>
      <c r="H121" s="234">
        <v>6.6500000000000004</v>
      </c>
      <c r="I121" s="235"/>
      <c r="L121" s="231"/>
      <c r="M121" s="236"/>
      <c r="N121" s="237"/>
      <c r="O121" s="237"/>
      <c r="P121" s="237"/>
      <c r="Q121" s="237"/>
      <c r="R121" s="237"/>
      <c r="S121" s="237"/>
      <c r="T121" s="238"/>
      <c r="AT121" s="232" t="s">
        <v>136</v>
      </c>
      <c r="AU121" s="232" t="s">
        <v>86</v>
      </c>
      <c r="AV121" s="13" t="s">
        <v>134</v>
      </c>
      <c r="AW121" s="13" t="s">
        <v>40</v>
      </c>
      <c r="AX121" s="13" t="s">
        <v>82</v>
      </c>
      <c r="AY121" s="232" t="s">
        <v>126</v>
      </c>
    </row>
    <row r="122" s="1" customFormat="1" ht="16.5" customHeight="1">
      <c r="B122" s="202"/>
      <c r="C122" s="239" t="s">
        <v>145</v>
      </c>
      <c r="D122" s="239" t="s">
        <v>142</v>
      </c>
      <c r="E122" s="240" t="s">
        <v>175</v>
      </c>
      <c r="F122" s="241" t="s">
        <v>176</v>
      </c>
      <c r="G122" s="242" t="s">
        <v>171</v>
      </c>
      <c r="H122" s="243">
        <v>95.920000000000002</v>
      </c>
      <c r="I122" s="244"/>
      <c r="J122" s="245">
        <f>ROUND(I122*H122,2)</f>
        <v>0</v>
      </c>
      <c r="K122" s="241" t="s">
        <v>133</v>
      </c>
      <c r="L122" s="246"/>
      <c r="M122" s="247" t="s">
        <v>5</v>
      </c>
      <c r="N122" s="248" t="s">
        <v>48</v>
      </c>
      <c r="O122" s="48"/>
      <c r="P122" s="212">
        <f>O122*H122</f>
        <v>0</v>
      </c>
      <c r="Q122" s="212">
        <v>0.0027899999999999999</v>
      </c>
      <c r="R122" s="212">
        <f>Q122*H122</f>
        <v>0.26761679999999999</v>
      </c>
      <c r="S122" s="212">
        <v>0</v>
      </c>
      <c r="T122" s="213">
        <f>S122*H122</f>
        <v>0</v>
      </c>
      <c r="AR122" s="25" t="s">
        <v>145</v>
      </c>
      <c r="AT122" s="25" t="s">
        <v>142</v>
      </c>
      <c r="AU122" s="25" t="s">
        <v>86</v>
      </c>
      <c r="AY122" s="25" t="s">
        <v>126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5" t="s">
        <v>82</v>
      </c>
      <c r="BK122" s="214">
        <f>ROUND(I122*H122,2)</f>
        <v>0</v>
      </c>
      <c r="BL122" s="25" t="s">
        <v>134</v>
      </c>
      <c r="BM122" s="25" t="s">
        <v>177</v>
      </c>
    </row>
    <row r="123" s="11" customFormat="1">
      <c r="B123" s="215"/>
      <c r="D123" s="216" t="s">
        <v>136</v>
      </c>
      <c r="E123" s="217" t="s">
        <v>5</v>
      </c>
      <c r="F123" s="218" t="s">
        <v>137</v>
      </c>
      <c r="H123" s="217" t="s">
        <v>5</v>
      </c>
      <c r="I123" s="219"/>
      <c r="L123" s="215"/>
      <c r="M123" s="220"/>
      <c r="N123" s="221"/>
      <c r="O123" s="221"/>
      <c r="P123" s="221"/>
      <c r="Q123" s="221"/>
      <c r="R123" s="221"/>
      <c r="S123" s="221"/>
      <c r="T123" s="222"/>
      <c r="AT123" s="217" t="s">
        <v>136</v>
      </c>
      <c r="AU123" s="217" t="s">
        <v>86</v>
      </c>
      <c r="AV123" s="11" t="s">
        <v>82</v>
      </c>
      <c r="AW123" s="11" t="s">
        <v>40</v>
      </c>
      <c r="AX123" s="11" t="s">
        <v>77</v>
      </c>
      <c r="AY123" s="217" t="s">
        <v>126</v>
      </c>
    </row>
    <row r="124" s="12" customFormat="1">
      <c r="B124" s="223"/>
      <c r="D124" s="216" t="s">
        <v>136</v>
      </c>
      <c r="E124" s="224" t="s">
        <v>5</v>
      </c>
      <c r="F124" s="225" t="s">
        <v>178</v>
      </c>
      <c r="H124" s="226">
        <v>92.469999999999999</v>
      </c>
      <c r="I124" s="227"/>
      <c r="L124" s="223"/>
      <c r="M124" s="228"/>
      <c r="N124" s="229"/>
      <c r="O124" s="229"/>
      <c r="P124" s="229"/>
      <c r="Q124" s="229"/>
      <c r="R124" s="229"/>
      <c r="S124" s="229"/>
      <c r="T124" s="230"/>
      <c r="AT124" s="224" t="s">
        <v>136</v>
      </c>
      <c r="AU124" s="224" t="s">
        <v>86</v>
      </c>
      <c r="AV124" s="12" t="s">
        <v>86</v>
      </c>
      <c r="AW124" s="12" t="s">
        <v>40</v>
      </c>
      <c r="AX124" s="12" t="s">
        <v>77</v>
      </c>
      <c r="AY124" s="224" t="s">
        <v>126</v>
      </c>
    </row>
    <row r="125" s="11" customFormat="1">
      <c r="B125" s="215"/>
      <c r="D125" s="216" t="s">
        <v>136</v>
      </c>
      <c r="E125" s="217" t="s">
        <v>5</v>
      </c>
      <c r="F125" s="218" t="s">
        <v>139</v>
      </c>
      <c r="H125" s="217" t="s">
        <v>5</v>
      </c>
      <c r="I125" s="219"/>
      <c r="L125" s="215"/>
      <c r="M125" s="220"/>
      <c r="N125" s="221"/>
      <c r="O125" s="221"/>
      <c r="P125" s="221"/>
      <c r="Q125" s="221"/>
      <c r="R125" s="221"/>
      <c r="S125" s="221"/>
      <c r="T125" s="222"/>
      <c r="AT125" s="217" t="s">
        <v>136</v>
      </c>
      <c r="AU125" s="217" t="s">
        <v>86</v>
      </c>
      <c r="AV125" s="11" t="s">
        <v>82</v>
      </c>
      <c r="AW125" s="11" t="s">
        <v>40</v>
      </c>
      <c r="AX125" s="11" t="s">
        <v>77</v>
      </c>
      <c r="AY125" s="217" t="s">
        <v>126</v>
      </c>
    </row>
    <row r="126" s="12" customFormat="1">
      <c r="B126" s="223"/>
      <c r="D126" s="216" t="s">
        <v>136</v>
      </c>
      <c r="E126" s="224" t="s">
        <v>5</v>
      </c>
      <c r="F126" s="225" t="s">
        <v>179</v>
      </c>
      <c r="H126" s="226">
        <v>3.4500000000000002</v>
      </c>
      <c r="I126" s="227"/>
      <c r="L126" s="223"/>
      <c r="M126" s="228"/>
      <c r="N126" s="229"/>
      <c r="O126" s="229"/>
      <c r="P126" s="229"/>
      <c r="Q126" s="229"/>
      <c r="R126" s="229"/>
      <c r="S126" s="229"/>
      <c r="T126" s="230"/>
      <c r="AT126" s="224" t="s">
        <v>136</v>
      </c>
      <c r="AU126" s="224" t="s">
        <v>86</v>
      </c>
      <c r="AV126" s="12" t="s">
        <v>86</v>
      </c>
      <c r="AW126" s="12" t="s">
        <v>40</v>
      </c>
      <c r="AX126" s="12" t="s">
        <v>77</v>
      </c>
      <c r="AY126" s="224" t="s">
        <v>126</v>
      </c>
    </row>
    <row r="127" s="13" customFormat="1">
      <c r="B127" s="231"/>
      <c r="D127" s="216" t="s">
        <v>136</v>
      </c>
      <c r="E127" s="232" t="s">
        <v>5</v>
      </c>
      <c r="F127" s="233" t="s">
        <v>141</v>
      </c>
      <c r="H127" s="234">
        <v>95.920000000000002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2" t="s">
        <v>136</v>
      </c>
      <c r="AU127" s="232" t="s">
        <v>86</v>
      </c>
      <c r="AV127" s="13" t="s">
        <v>134</v>
      </c>
      <c r="AW127" s="13" t="s">
        <v>40</v>
      </c>
      <c r="AX127" s="13" t="s">
        <v>82</v>
      </c>
      <c r="AY127" s="232" t="s">
        <v>126</v>
      </c>
    </row>
    <row r="128" s="1" customFormat="1" ht="16.5" customHeight="1">
      <c r="B128" s="202"/>
      <c r="C128" s="239" t="s">
        <v>127</v>
      </c>
      <c r="D128" s="239" t="s">
        <v>142</v>
      </c>
      <c r="E128" s="240" t="s">
        <v>180</v>
      </c>
      <c r="F128" s="241" t="s">
        <v>181</v>
      </c>
      <c r="G128" s="242" t="s">
        <v>132</v>
      </c>
      <c r="H128" s="243">
        <v>94</v>
      </c>
      <c r="I128" s="244"/>
      <c r="J128" s="245">
        <f>ROUND(I128*H128,2)</f>
        <v>0</v>
      </c>
      <c r="K128" s="241" t="s">
        <v>133</v>
      </c>
      <c r="L128" s="246"/>
      <c r="M128" s="247" t="s">
        <v>5</v>
      </c>
      <c r="N128" s="248" t="s">
        <v>48</v>
      </c>
      <c r="O128" s="48"/>
      <c r="P128" s="212">
        <f>O128*H128</f>
        <v>0</v>
      </c>
      <c r="Q128" s="212">
        <v>0.00010000000000000001</v>
      </c>
      <c r="R128" s="212">
        <f>Q128*H128</f>
        <v>0.0094000000000000004</v>
      </c>
      <c r="S128" s="212">
        <v>0</v>
      </c>
      <c r="T128" s="213">
        <f>S128*H128</f>
        <v>0</v>
      </c>
      <c r="AR128" s="25" t="s">
        <v>145</v>
      </c>
      <c r="AT128" s="25" t="s">
        <v>142</v>
      </c>
      <c r="AU128" s="25" t="s">
        <v>86</v>
      </c>
      <c r="AY128" s="25" t="s">
        <v>126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5" t="s">
        <v>82</v>
      </c>
      <c r="BK128" s="214">
        <f>ROUND(I128*H128,2)</f>
        <v>0</v>
      </c>
      <c r="BL128" s="25" t="s">
        <v>134</v>
      </c>
      <c r="BM128" s="25" t="s">
        <v>182</v>
      </c>
    </row>
    <row r="129" s="11" customFormat="1">
      <c r="B129" s="215"/>
      <c r="D129" s="216" t="s">
        <v>136</v>
      </c>
      <c r="E129" s="217" t="s">
        <v>5</v>
      </c>
      <c r="F129" s="218" t="s">
        <v>137</v>
      </c>
      <c r="H129" s="217" t="s">
        <v>5</v>
      </c>
      <c r="I129" s="219"/>
      <c r="L129" s="215"/>
      <c r="M129" s="220"/>
      <c r="N129" s="221"/>
      <c r="O129" s="221"/>
      <c r="P129" s="221"/>
      <c r="Q129" s="221"/>
      <c r="R129" s="221"/>
      <c r="S129" s="221"/>
      <c r="T129" s="222"/>
      <c r="AT129" s="217" t="s">
        <v>136</v>
      </c>
      <c r="AU129" s="217" t="s">
        <v>86</v>
      </c>
      <c r="AV129" s="11" t="s">
        <v>82</v>
      </c>
      <c r="AW129" s="11" t="s">
        <v>40</v>
      </c>
      <c r="AX129" s="11" t="s">
        <v>77</v>
      </c>
      <c r="AY129" s="217" t="s">
        <v>126</v>
      </c>
    </row>
    <row r="130" s="12" customFormat="1">
      <c r="B130" s="223"/>
      <c r="D130" s="216" t="s">
        <v>136</v>
      </c>
      <c r="E130" s="224" t="s">
        <v>5</v>
      </c>
      <c r="F130" s="225" t="s">
        <v>183</v>
      </c>
      <c r="H130" s="226">
        <v>89</v>
      </c>
      <c r="I130" s="227"/>
      <c r="L130" s="223"/>
      <c r="M130" s="228"/>
      <c r="N130" s="229"/>
      <c r="O130" s="229"/>
      <c r="P130" s="229"/>
      <c r="Q130" s="229"/>
      <c r="R130" s="229"/>
      <c r="S130" s="229"/>
      <c r="T130" s="230"/>
      <c r="AT130" s="224" t="s">
        <v>136</v>
      </c>
      <c r="AU130" s="224" t="s">
        <v>86</v>
      </c>
      <c r="AV130" s="12" t="s">
        <v>86</v>
      </c>
      <c r="AW130" s="12" t="s">
        <v>40</v>
      </c>
      <c r="AX130" s="12" t="s">
        <v>77</v>
      </c>
      <c r="AY130" s="224" t="s">
        <v>126</v>
      </c>
    </row>
    <row r="131" s="11" customFormat="1">
      <c r="B131" s="215"/>
      <c r="D131" s="216" t="s">
        <v>136</v>
      </c>
      <c r="E131" s="217" t="s">
        <v>5</v>
      </c>
      <c r="F131" s="218" t="s">
        <v>139</v>
      </c>
      <c r="H131" s="217" t="s">
        <v>5</v>
      </c>
      <c r="I131" s="219"/>
      <c r="L131" s="215"/>
      <c r="M131" s="220"/>
      <c r="N131" s="221"/>
      <c r="O131" s="221"/>
      <c r="P131" s="221"/>
      <c r="Q131" s="221"/>
      <c r="R131" s="221"/>
      <c r="S131" s="221"/>
      <c r="T131" s="222"/>
      <c r="AT131" s="217" t="s">
        <v>136</v>
      </c>
      <c r="AU131" s="217" t="s">
        <v>86</v>
      </c>
      <c r="AV131" s="11" t="s">
        <v>82</v>
      </c>
      <c r="AW131" s="11" t="s">
        <v>40</v>
      </c>
      <c r="AX131" s="11" t="s">
        <v>77</v>
      </c>
      <c r="AY131" s="217" t="s">
        <v>126</v>
      </c>
    </row>
    <row r="132" s="12" customFormat="1">
      <c r="B132" s="223"/>
      <c r="D132" s="216" t="s">
        <v>136</v>
      </c>
      <c r="E132" s="224" t="s">
        <v>5</v>
      </c>
      <c r="F132" s="225" t="s">
        <v>184</v>
      </c>
      <c r="H132" s="226">
        <v>5</v>
      </c>
      <c r="I132" s="227"/>
      <c r="L132" s="223"/>
      <c r="M132" s="228"/>
      <c r="N132" s="229"/>
      <c r="O132" s="229"/>
      <c r="P132" s="229"/>
      <c r="Q132" s="229"/>
      <c r="R132" s="229"/>
      <c r="S132" s="229"/>
      <c r="T132" s="230"/>
      <c r="AT132" s="224" t="s">
        <v>136</v>
      </c>
      <c r="AU132" s="224" t="s">
        <v>86</v>
      </c>
      <c r="AV132" s="12" t="s">
        <v>86</v>
      </c>
      <c r="AW132" s="12" t="s">
        <v>40</v>
      </c>
      <c r="AX132" s="12" t="s">
        <v>77</v>
      </c>
      <c r="AY132" s="224" t="s">
        <v>126</v>
      </c>
    </row>
    <row r="133" s="13" customFormat="1">
      <c r="B133" s="231"/>
      <c r="D133" s="216" t="s">
        <v>136</v>
      </c>
      <c r="E133" s="232" t="s">
        <v>5</v>
      </c>
      <c r="F133" s="233" t="s">
        <v>141</v>
      </c>
      <c r="H133" s="234">
        <v>94</v>
      </c>
      <c r="I133" s="235"/>
      <c r="L133" s="231"/>
      <c r="M133" s="236"/>
      <c r="N133" s="237"/>
      <c r="O133" s="237"/>
      <c r="P133" s="237"/>
      <c r="Q133" s="237"/>
      <c r="R133" s="237"/>
      <c r="S133" s="237"/>
      <c r="T133" s="238"/>
      <c r="AT133" s="232" t="s">
        <v>136</v>
      </c>
      <c r="AU133" s="232" t="s">
        <v>86</v>
      </c>
      <c r="AV133" s="13" t="s">
        <v>134</v>
      </c>
      <c r="AW133" s="13" t="s">
        <v>40</v>
      </c>
      <c r="AX133" s="13" t="s">
        <v>82</v>
      </c>
      <c r="AY133" s="232" t="s">
        <v>126</v>
      </c>
    </row>
    <row r="134" s="1" customFormat="1" ht="16.5" customHeight="1">
      <c r="B134" s="202"/>
      <c r="C134" s="239" t="s">
        <v>185</v>
      </c>
      <c r="D134" s="239" t="s">
        <v>142</v>
      </c>
      <c r="E134" s="240" t="s">
        <v>186</v>
      </c>
      <c r="F134" s="241" t="s">
        <v>187</v>
      </c>
      <c r="G134" s="242" t="s">
        <v>188</v>
      </c>
      <c r="H134" s="243">
        <v>24.962</v>
      </c>
      <c r="I134" s="244"/>
      <c r="J134" s="245">
        <f>ROUND(I134*H134,2)</f>
        <v>0</v>
      </c>
      <c r="K134" s="241" t="s">
        <v>133</v>
      </c>
      <c r="L134" s="246"/>
      <c r="M134" s="247" t="s">
        <v>5</v>
      </c>
      <c r="N134" s="248" t="s">
        <v>48</v>
      </c>
      <c r="O134" s="48"/>
      <c r="P134" s="212">
        <f>O134*H134</f>
        <v>0</v>
      </c>
      <c r="Q134" s="212">
        <v>0.001</v>
      </c>
      <c r="R134" s="212">
        <f>Q134*H134</f>
        <v>0.024962000000000002</v>
      </c>
      <c r="S134" s="212">
        <v>0</v>
      </c>
      <c r="T134" s="213">
        <f>S134*H134</f>
        <v>0</v>
      </c>
      <c r="AR134" s="25" t="s">
        <v>145</v>
      </c>
      <c r="AT134" s="25" t="s">
        <v>142</v>
      </c>
      <c r="AU134" s="25" t="s">
        <v>86</v>
      </c>
      <c r="AY134" s="25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5" t="s">
        <v>82</v>
      </c>
      <c r="BK134" s="214">
        <f>ROUND(I134*H134,2)</f>
        <v>0</v>
      </c>
      <c r="BL134" s="25" t="s">
        <v>134</v>
      </c>
      <c r="BM134" s="25" t="s">
        <v>189</v>
      </c>
    </row>
    <row r="135" s="11" customFormat="1">
      <c r="B135" s="215"/>
      <c r="D135" s="216" t="s">
        <v>136</v>
      </c>
      <c r="E135" s="217" t="s">
        <v>5</v>
      </c>
      <c r="F135" s="218" t="s">
        <v>137</v>
      </c>
      <c r="H135" s="217" t="s">
        <v>5</v>
      </c>
      <c r="I135" s="219"/>
      <c r="L135" s="215"/>
      <c r="M135" s="220"/>
      <c r="N135" s="221"/>
      <c r="O135" s="221"/>
      <c r="P135" s="221"/>
      <c r="Q135" s="221"/>
      <c r="R135" s="221"/>
      <c r="S135" s="221"/>
      <c r="T135" s="222"/>
      <c r="AT135" s="217" t="s">
        <v>136</v>
      </c>
      <c r="AU135" s="217" t="s">
        <v>86</v>
      </c>
      <c r="AV135" s="11" t="s">
        <v>82</v>
      </c>
      <c r="AW135" s="11" t="s">
        <v>40</v>
      </c>
      <c r="AX135" s="11" t="s">
        <v>77</v>
      </c>
      <c r="AY135" s="217" t="s">
        <v>126</v>
      </c>
    </row>
    <row r="136" s="12" customFormat="1">
      <c r="B136" s="223"/>
      <c r="D136" s="216" t="s">
        <v>136</v>
      </c>
      <c r="E136" s="224" t="s">
        <v>5</v>
      </c>
      <c r="F136" s="225" t="s">
        <v>190</v>
      </c>
      <c r="H136" s="226">
        <v>23.77</v>
      </c>
      <c r="I136" s="227"/>
      <c r="L136" s="223"/>
      <c r="M136" s="228"/>
      <c r="N136" s="229"/>
      <c r="O136" s="229"/>
      <c r="P136" s="229"/>
      <c r="Q136" s="229"/>
      <c r="R136" s="229"/>
      <c r="S136" s="229"/>
      <c r="T136" s="230"/>
      <c r="AT136" s="224" t="s">
        <v>136</v>
      </c>
      <c r="AU136" s="224" t="s">
        <v>86</v>
      </c>
      <c r="AV136" s="12" t="s">
        <v>86</v>
      </c>
      <c r="AW136" s="12" t="s">
        <v>40</v>
      </c>
      <c r="AX136" s="12" t="s">
        <v>77</v>
      </c>
      <c r="AY136" s="224" t="s">
        <v>126</v>
      </c>
    </row>
    <row r="137" s="11" customFormat="1">
      <c r="B137" s="215"/>
      <c r="D137" s="216" t="s">
        <v>136</v>
      </c>
      <c r="E137" s="217" t="s">
        <v>5</v>
      </c>
      <c r="F137" s="218" t="s">
        <v>139</v>
      </c>
      <c r="H137" s="217" t="s">
        <v>5</v>
      </c>
      <c r="I137" s="219"/>
      <c r="L137" s="215"/>
      <c r="M137" s="220"/>
      <c r="N137" s="221"/>
      <c r="O137" s="221"/>
      <c r="P137" s="221"/>
      <c r="Q137" s="221"/>
      <c r="R137" s="221"/>
      <c r="S137" s="221"/>
      <c r="T137" s="222"/>
      <c r="AT137" s="217" t="s">
        <v>136</v>
      </c>
      <c r="AU137" s="217" t="s">
        <v>86</v>
      </c>
      <c r="AV137" s="11" t="s">
        <v>82</v>
      </c>
      <c r="AW137" s="11" t="s">
        <v>40</v>
      </c>
      <c r="AX137" s="11" t="s">
        <v>77</v>
      </c>
      <c r="AY137" s="217" t="s">
        <v>126</v>
      </c>
    </row>
    <row r="138" s="12" customFormat="1">
      <c r="B138" s="223"/>
      <c r="D138" s="216" t="s">
        <v>136</v>
      </c>
      <c r="E138" s="224" t="s">
        <v>5</v>
      </c>
      <c r="F138" s="225" t="s">
        <v>191</v>
      </c>
      <c r="H138" s="226">
        <v>1.192</v>
      </c>
      <c r="I138" s="227"/>
      <c r="L138" s="223"/>
      <c r="M138" s="228"/>
      <c r="N138" s="229"/>
      <c r="O138" s="229"/>
      <c r="P138" s="229"/>
      <c r="Q138" s="229"/>
      <c r="R138" s="229"/>
      <c r="S138" s="229"/>
      <c r="T138" s="230"/>
      <c r="AT138" s="224" t="s">
        <v>136</v>
      </c>
      <c r="AU138" s="224" t="s">
        <v>86</v>
      </c>
      <c r="AV138" s="12" t="s">
        <v>86</v>
      </c>
      <c r="AW138" s="12" t="s">
        <v>40</v>
      </c>
      <c r="AX138" s="12" t="s">
        <v>77</v>
      </c>
      <c r="AY138" s="224" t="s">
        <v>126</v>
      </c>
    </row>
    <row r="139" s="13" customFormat="1">
      <c r="B139" s="231"/>
      <c r="D139" s="216" t="s">
        <v>136</v>
      </c>
      <c r="E139" s="232" t="s">
        <v>5</v>
      </c>
      <c r="F139" s="233" t="s">
        <v>141</v>
      </c>
      <c r="H139" s="234">
        <v>24.962</v>
      </c>
      <c r="I139" s="235"/>
      <c r="L139" s="231"/>
      <c r="M139" s="236"/>
      <c r="N139" s="237"/>
      <c r="O139" s="237"/>
      <c r="P139" s="237"/>
      <c r="Q139" s="237"/>
      <c r="R139" s="237"/>
      <c r="S139" s="237"/>
      <c r="T139" s="238"/>
      <c r="AT139" s="232" t="s">
        <v>136</v>
      </c>
      <c r="AU139" s="232" t="s">
        <v>86</v>
      </c>
      <c r="AV139" s="13" t="s">
        <v>134</v>
      </c>
      <c r="AW139" s="13" t="s">
        <v>40</v>
      </c>
      <c r="AX139" s="13" t="s">
        <v>82</v>
      </c>
      <c r="AY139" s="232" t="s">
        <v>126</v>
      </c>
    </row>
    <row r="140" s="1" customFormat="1" ht="16.5" customHeight="1">
      <c r="B140" s="202"/>
      <c r="C140" s="203" t="s">
        <v>192</v>
      </c>
      <c r="D140" s="203" t="s">
        <v>129</v>
      </c>
      <c r="E140" s="204" t="s">
        <v>193</v>
      </c>
      <c r="F140" s="205" t="s">
        <v>194</v>
      </c>
      <c r="G140" s="206" t="s">
        <v>132</v>
      </c>
      <c r="H140" s="207">
        <v>132</v>
      </c>
      <c r="I140" s="208"/>
      <c r="J140" s="209">
        <f>ROUND(I140*H140,2)</f>
        <v>0</v>
      </c>
      <c r="K140" s="205" t="s">
        <v>133</v>
      </c>
      <c r="L140" s="47"/>
      <c r="M140" s="210" t="s">
        <v>5</v>
      </c>
      <c r="N140" s="211" t="s">
        <v>48</v>
      </c>
      <c r="O140" s="48"/>
      <c r="P140" s="212">
        <f>O140*H140</f>
        <v>0</v>
      </c>
      <c r="Q140" s="212">
        <v>0.125</v>
      </c>
      <c r="R140" s="212">
        <f>Q140*H140</f>
        <v>16.5</v>
      </c>
      <c r="S140" s="212">
        <v>0</v>
      </c>
      <c r="T140" s="213">
        <f>S140*H140</f>
        <v>0</v>
      </c>
      <c r="AR140" s="25" t="s">
        <v>134</v>
      </c>
      <c r="AT140" s="25" t="s">
        <v>129</v>
      </c>
      <c r="AU140" s="25" t="s">
        <v>86</v>
      </c>
      <c r="AY140" s="25" t="s">
        <v>126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5" t="s">
        <v>82</v>
      </c>
      <c r="BK140" s="214">
        <f>ROUND(I140*H140,2)</f>
        <v>0</v>
      </c>
      <c r="BL140" s="25" t="s">
        <v>134</v>
      </c>
      <c r="BM140" s="25" t="s">
        <v>195</v>
      </c>
    </row>
    <row r="141" s="11" customFormat="1">
      <c r="B141" s="215"/>
      <c r="D141" s="216" t="s">
        <v>136</v>
      </c>
      <c r="E141" s="217" t="s">
        <v>5</v>
      </c>
      <c r="F141" s="218" t="s">
        <v>137</v>
      </c>
      <c r="H141" s="217" t="s">
        <v>5</v>
      </c>
      <c r="I141" s="219"/>
      <c r="L141" s="215"/>
      <c r="M141" s="220"/>
      <c r="N141" s="221"/>
      <c r="O141" s="221"/>
      <c r="P141" s="221"/>
      <c r="Q141" s="221"/>
      <c r="R141" s="221"/>
      <c r="S141" s="221"/>
      <c r="T141" s="222"/>
      <c r="AT141" s="217" t="s">
        <v>136</v>
      </c>
      <c r="AU141" s="217" t="s">
        <v>86</v>
      </c>
      <c r="AV141" s="11" t="s">
        <v>82</v>
      </c>
      <c r="AW141" s="11" t="s">
        <v>40</v>
      </c>
      <c r="AX141" s="11" t="s">
        <v>77</v>
      </c>
      <c r="AY141" s="217" t="s">
        <v>126</v>
      </c>
    </row>
    <row r="142" s="12" customFormat="1">
      <c r="B142" s="223"/>
      <c r="D142" s="216" t="s">
        <v>136</v>
      </c>
      <c r="E142" s="224" t="s">
        <v>5</v>
      </c>
      <c r="F142" s="225" t="s">
        <v>196</v>
      </c>
      <c r="H142" s="226">
        <v>40</v>
      </c>
      <c r="I142" s="227"/>
      <c r="L142" s="223"/>
      <c r="M142" s="228"/>
      <c r="N142" s="229"/>
      <c r="O142" s="229"/>
      <c r="P142" s="229"/>
      <c r="Q142" s="229"/>
      <c r="R142" s="229"/>
      <c r="S142" s="229"/>
      <c r="T142" s="230"/>
      <c r="AT142" s="224" t="s">
        <v>136</v>
      </c>
      <c r="AU142" s="224" t="s">
        <v>86</v>
      </c>
      <c r="AV142" s="12" t="s">
        <v>86</v>
      </c>
      <c r="AW142" s="12" t="s">
        <v>40</v>
      </c>
      <c r="AX142" s="12" t="s">
        <v>77</v>
      </c>
      <c r="AY142" s="224" t="s">
        <v>126</v>
      </c>
    </row>
    <row r="143" s="11" customFormat="1">
      <c r="B143" s="215"/>
      <c r="D143" s="216" t="s">
        <v>136</v>
      </c>
      <c r="E143" s="217" t="s">
        <v>5</v>
      </c>
      <c r="F143" s="218" t="s">
        <v>139</v>
      </c>
      <c r="H143" s="217" t="s">
        <v>5</v>
      </c>
      <c r="I143" s="219"/>
      <c r="L143" s="215"/>
      <c r="M143" s="220"/>
      <c r="N143" s="221"/>
      <c r="O143" s="221"/>
      <c r="P143" s="221"/>
      <c r="Q143" s="221"/>
      <c r="R143" s="221"/>
      <c r="S143" s="221"/>
      <c r="T143" s="222"/>
      <c r="AT143" s="217" t="s">
        <v>136</v>
      </c>
      <c r="AU143" s="217" t="s">
        <v>86</v>
      </c>
      <c r="AV143" s="11" t="s">
        <v>82</v>
      </c>
      <c r="AW143" s="11" t="s">
        <v>40</v>
      </c>
      <c r="AX143" s="11" t="s">
        <v>77</v>
      </c>
      <c r="AY143" s="217" t="s">
        <v>126</v>
      </c>
    </row>
    <row r="144" s="12" customFormat="1">
      <c r="B144" s="223"/>
      <c r="D144" s="216" t="s">
        <v>136</v>
      </c>
      <c r="E144" s="224" t="s">
        <v>5</v>
      </c>
      <c r="F144" s="225" t="s">
        <v>197</v>
      </c>
      <c r="H144" s="226">
        <v>92</v>
      </c>
      <c r="I144" s="227"/>
      <c r="L144" s="223"/>
      <c r="M144" s="228"/>
      <c r="N144" s="229"/>
      <c r="O144" s="229"/>
      <c r="P144" s="229"/>
      <c r="Q144" s="229"/>
      <c r="R144" s="229"/>
      <c r="S144" s="229"/>
      <c r="T144" s="230"/>
      <c r="AT144" s="224" t="s">
        <v>136</v>
      </c>
      <c r="AU144" s="224" t="s">
        <v>86</v>
      </c>
      <c r="AV144" s="12" t="s">
        <v>86</v>
      </c>
      <c r="AW144" s="12" t="s">
        <v>40</v>
      </c>
      <c r="AX144" s="12" t="s">
        <v>77</v>
      </c>
      <c r="AY144" s="224" t="s">
        <v>126</v>
      </c>
    </row>
    <row r="145" s="13" customFormat="1">
      <c r="B145" s="231"/>
      <c r="D145" s="216" t="s">
        <v>136</v>
      </c>
      <c r="E145" s="232" t="s">
        <v>5</v>
      </c>
      <c r="F145" s="233" t="s">
        <v>141</v>
      </c>
      <c r="H145" s="234">
        <v>132</v>
      </c>
      <c r="I145" s="235"/>
      <c r="L145" s="231"/>
      <c r="M145" s="236"/>
      <c r="N145" s="237"/>
      <c r="O145" s="237"/>
      <c r="P145" s="237"/>
      <c r="Q145" s="237"/>
      <c r="R145" s="237"/>
      <c r="S145" s="237"/>
      <c r="T145" s="238"/>
      <c r="AT145" s="232" t="s">
        <v>136</v>
      </c>
      <c r="AU145" s="232" t="s">
        <v>86</v>
      </c>
      <c r="AV145" s="13" t="s">
        <v>134</v>
      </c>
      <c r="AW145" s="13" t="s">
        <v>40</v>
      </c>
      <c r="AX145" s="13" t="s">
        <v>82</v>
      </c>
      <c r="AY145" s="232" t="s">
        <v>126</v>
      </c>
    </row>
    <row r="146" s="1" customFormat="1" ht="16.5" customHeight="1">
      <c r="B146" s="202"/>
      <c r="C146" s="239" t="s">
        <v>198</v>
      </c>
      <c r="D146" s="239" t="s">
        <v>142</v>
      </c>
      <c r="E146" s="240" t="s">
        <v>199</v>
      </c>
      <c r="F146" s="241" t="s">
        <v>200</v>
      </c>
      <c r="G146" s="242" t="s">
        <v>132</v>
      </c>
      <c r="H146" s="243">
        <v>68</v>
      </c>
      <c r="I146" s="244"/>
      <c r="J146" s="245">
        <f>ROUND(I146*H146,2)</f>
        <v>0</v>
      </c>
      <c r="K146" s="241" t="s">
        <v>133</v>
      </c>
      <c r="L146" s="246"/>
      <c r="M146" s="247" t="s">
        <v>5</v>
      </c>
      <c r="N146" s="248" t="s">
        <v>48</v>
      </c>
      <c r="O146" s="48"/>
      <c r="P146" s="212">
        <f>O146*H146</f>
        <v>0</v>
      </c>
      <c r="Q146" s="212">
        <v>0.0080000000000000002</v>
      </c>
      <c r="R146" s="212">
        <f>Q146*H146</f>
        <v>0.54400000000000004</v>
      </c>
      <c r="S146" s="212">
        <v>0</v>
      </c>
      <c r="T146" s="213">
        <f>S146*H146</f>
        <v>0</v>
      </c>
      <c r="AR146" s="25" t="s">
        <v>145</v>
      </c>
      <c r="AT146" s="25" t="s">
        <v>142</v>
      </c>
      <c r="AU146" s="25" t="s">
        <v>86</v>
      </c>
      <c r="AY146" s="25" t="s">
        <v>126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25" t="s">
        <v>82</v>
      </c>
      <c r="BK146" s="214">
        <f>ROUND(I146*H146,2)</f>
        <v>0</v>
      </c>
      <c r="BL146" s="25" t="s">
        <v>134</v>
      </c>
      <c r="BM146" s="25" t="s">
        <v>201</v>
      </c>
    </row>
    <row r="147" s="11" customFormat="1">
      <c r="B147" s="215"/>
      <c r="D147" s="216" t="s">
        <v>136</v>
      </c>
      <c r="E147" s="217" t="s">
        <v>5</v>
      </c>
      <c r="F147" s="218" t="s">
        <v>139</v>
      </c>
      <c r="H147" s="217" t="s">
        <v>5</v>
      </c>
      <c r="I147" s="219"/>
      <c r="L147" s="215"/>
      <c r="M147" s="220"/>
      <c r="N147" s="221"/>
      <c r="O147" s="221"/>
      <c r="P147" s="221"/>
      <c r="Q147" s="221"/>
      <c r="R147" s="221"/>
      <c r="S147" s="221"/>
      <c r="T147" s="222"/>
      <c r="AT147" s="217" t="s">
        <v>136</v>
      </c>
      <c r="AU147" s="217" t="s">
        <v>86</v>
      </c>
      <c r="AV147" s="11" t="s">
        <v>82</v>
      </c>
      <c r="AW147" s="11" t="s">
        <v>40</v>
      </c>
      <c r="AX147" s="11" t="s">
        <v>77</v>
      </c>
      <c r="AY147" s="217" t="s">
        <v>126</v>
      </c>
    </row>
    <row r="148" s="12" customFormat="1">
      <c r="B148" s="223"/>
      <c r="D148" s="216" t="s">
        <v>136</v>
      </c>
      <c r="E148" s="224" t="s">
        <v>5</v>
      </c>
      <c r="F148" s="225" t="s">
        <v>202</v>
      </c>
      <c r="H148" s="226">
        <v>68</v>
      </c>
      <c r="I148" s="227"/>
      <c r="L148" s="223"/>
      <c r="M148" s="228"/>
      <c r="N148" s="229"/>
      <c r="O148" s="229"/>
      <c r="P148" s="229"/>
      <c r="Q148" s="229"/>
      <c r="R148" s="229"/>
      <c r="S148" s="229"/>
      <c r="T148" s="230"/>
      <c r="AT148" s="224" t="s">
        <v>136</v>
      </c>
      <c r="AU148" s="224" t="s">
        <v>86</v>
      </c>
      <c r="AV148" s="12" t="s">
        <v>86</v>
      </c>
      <c r="AW148" s="12" t="s">
        <v>40</v>
      </c>
      <c r="AX148" s="12" t="s">
        <v>77</v>
      </c>
      <c r="AY148" s="224" t="s">
        <v>126</v>
      </c>
    </row>
    <row r="149" s="13" customFormat="1">
      <c r="B149" s="231"/>
      <c r="D149" s="216" t="s">
        <v>136</v>
      </c>
      <c r="E149" s="232" t="s">
        <v>5</v>
      </c>
      <c r="F149" s="233" t="s">
        <v>141</v>
      </c>
      <c r="H149" s="234">
        <v>68</v>
      </c>
      <c r="I149" s="235"/>
      <c r="L149" s="231"/>
      <c r="M149" s="236"/>
      <c r="N149" s="237"/>
      <c r="O149" s="237"/>
      <c r="P149" s="237"/>
      <c r="Q149" s="237"/>
      <c r="R149" s="237"/>
      <c r="S149" s="237"/>
      <c r="T149" s="238"/>
      <c r="AT149" s="232" t="s">
        <v>136</v>
      </c>
      <c r="AU149" s="232" t="s">
        <v>86</v>
      </c>
      <c r="AV149" s="13" t="s">
        <v>134</v>
      </c>
      <c r="AW149" s="13" t="s">
        <v>40</v>
      </c>
      <c r="AX149" s="13" t="s">
        <v>82</v>
      </c>
      <c r="AY149" s="232" t="s">
        <v>126</v>
      </c>
    </row>
    <row r="150" s="1" customFormat="1" ht="16.5" customHeight="1">
      <c r="B150" s="202"/>
      <c r="C150" s="239" t="s">
        <v>203</v>
      </c>
      <c r="D150" s="239" t="s">
        <v>142</v>
      </c>
      <c r="E150" s="240" t="s">
        <v>143</v>
      </c>
      <c r="F150" s="241" t="s">
        <v>144</v>
      </c>
      <c r="G150" s="242" t="s">
        <v>132</v>
      </c>
      <c r="H150" s="243">
        <v>24</v>
      </c>
      <c r="I150" s="244"/>
      <c r="J150" s="245">
        <f>ROUND(I150*H150,2)</f>
        <v>0</v>
      </c>
      <c r="K150" s="241" t="s">
        <v>133</v>
      </c>
      <c r="L150" s="246"/>
      <c r="M150" s="247" t="s">
        <v>5</v>
      </c>
      <c r="N150" s="248" t="s">
        <v>48</v>
      </c>
      <c r="O150" s="48"/>
      <c r="P150" s="212">
        <f>O150*H150</f>
        <v>0</v>
      </c>
      <c r="Q150" s="212">
        <v>0.0035000000000000001</v>
      </c>
      <c r="R150" s="212">
        <f>Q150*H150</f>
        <v>0.084000000000000005</v>
      </c>
      <c r="S150" s="212">
        <v>0</v>
      </c>
      <c r="T150" s="213">
        <f>S150*H150</f>
        <v>0</v>
      </c>
      <c r="AR150" s="25" t="s">
        <v>145</v>
      </c>
      <c r="AT150" s="25" t="s">
        <v>142</v>
      </c>
      <c r="AU150" s="25" t="s">
        <v>86</v>
      </c>
      <c r="AY150" s="25" t="s">
        <v>126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5" t="s">
        <v>82</v>
      </c>
      <c r="BK150" s="214">
        <f>ROUND(I150*H150,2)</f>
        <v>0</v>
      </c>
      <c r="BL150" s="25" t="s">
        <v>134</v>
      </c>
      <c r="BM150" s="25" t="s">
        <v>204</v>
      </c>
    </row>
    <row r="151" s="11" customFormat="1">
      <c r="B151" s="215"/>
      <c r="D151" s="216" t="s">
        <v>136</v>
      </c>
      <c r="E151" s="217" t="s">
        <v>5</v>
      </c>
      <c r="F151" s="218" t="s">
        <v>137</v>
      </c>
      <c r="H151" s="217" t="s">
        <v>5</v>
      </c>
      <c r="I151" s="219"/>
      <c r="L151" s="215"/>
      <c r="M151" s="220"/>
      <c r="N151" s="221"/>
      <c r="O151" s="221"/>
      <c r="P151" s="221"/>
      <c r="Q151" s="221"/>
      <c r="R151" s="221"/>
      <c r="S151" s="221"/>
      <c r="T151" s="222"/>
      <c r="AT151" s="217" t="s">
        <v>136</v>
      </c>
      <c r="AU151" s="217" t="s">
        <v>86</v>
      </c>
      <c r="AV151" s="11" t="s">
        <v>82</v>
      </c>
      <c r="AW151" s="11" t="s">
        <v>40</v>
      </c>
      <c r="AX151" s="11" t="s">
        <v>77</v>
      </c>
      <c r="AY151" s="217" t="s">
        <v>126</v>
      </c>
    </row>
    <row r="152" s="12" customFormat="1">
      <c r="B152" s="223"/>
      <c r="D152" s="216" t="s">
        <v>136</v>
      </c>
      <c r="E152" s="224" t="s">
        <v>5</v>
      </c>
      <c r="F152" s="225" t="s">
        <v>205</v>
      </c>
      <c r="H152" s="226">
        <v>24</v>
      </c>
      <c r="I152" s="227"/>
      <c r="L152" s="223"/>
      <c r="M152" s="228"/>
      <c r="N152" s="229"/>
      <c r="O152" s="229"/>
      <c r="P152" s="229"/>
      <c r="Q152" s="229"/>
      <c r="R152" s="229"/>
      <c r="S152" s="229"/>
      <c r="T152" s="230"/>
      <c r="AT152" s="224" t="s">
        <v>136</v>
      </c>
      <c r="AU152" s="224" t="s">
        <v>86</v>
      </c>
      <c r="AV152" s="12" t="s">
        <v>86</v>
      </c>
      <c r="AW152" s="12" t="s">
        <v>40</v>
      </c>
      <c r="AX152" s="12" t="s">
        <v>77</v>
      </c>
      <c r="AY152" s="224" t="s">
        <v>126</v>
      </c>
    </row>
    <row r="153" s="13" customFormat="1">
      <c r="B153" s="231"/>
      <c r="D153" s="216" t="s">
        <v>136</v>
      </c>
      <c r="E153" s="232" t="s">
        <v>5</v>
      </c>
      <c r="F153" s="233" t="s">
        <v>141</v>
      </c>
      <c r="H153" s="234">
        <v>24</v>
      </c>
      <c r="I153" s="235"/>
      <c r="L153" s="231"/>
      <c r="M153" s="236"/>
      <c r="N153" s="237"/>
      <c r="O153" s="237"/>
      <c r="P153" s="237"/>
      <c r="Q153" s="237"/>
      <c r="R153" s="237"/>
      <c r="S153" s="237"/>
      <c r="T153" s="238"/>
      <c r="AT153" s="232" t="s">
        <v>136</v>
      </c>
      <c r="AU153" s="232" t="s">
        <v>86</v>
      </c>
      <c r="AV153" s="13" t="s">
        <v>134</v>
      </c>
      <c r="AW153" s="13" t="s">
        <v>40</v>
      </c>
      <c r="AX153" s="13" t="s">
        <v>82</v>
      </c>
      <c r="AY153" s="232" t="s">
        <v>126</v>
      </c>
    </row>
    <row r="154" s="1" customFormat="1" ht="16.5" customHeight="1">
      <c r="B154" s="202"/>
      <c r="C154" s="239" t="s">
        <v>206</v>
      </c>
      <c r="D154" s="239" t="s">
        <v>142</v>
      </c>
      <c r="E154" s="240" t="s">
        <v>207</v>
      </c>
      <c r="F154" s="241" t="s">
        <v>208</v>
      </c>
      <c r="G154" s="242" t="s">
        <v>132</v>
      </c>
      <c r="H154" s="243">
        <v>4</v>
      </c>
      <c r="I154" s="244"/>
      <c r="J154" s="245">
        <f>ROUND(I154*H154,2)</f>
        <v>0</v>
      </c>
      <c r="K154" s="241" t="s">
        <v>133</v>
      </c>
      <c r="L154" s="246"/>
      <c r="M154" s="247" t="s">
        <v>5</v>
      </c>
      <c r="N154" s="248" t="s">
        <v>48</v>
      </c>
      <c r="O154" s="48"/>
      <c r="P154" s="212">
        <f>O154*H154</f>
        <v>0</v>
      </c>
      <c r="Q154" s="212">
        <v>2.0000000000000002E-05</v>
      </c>
      <c r="R154" s="212">
        <f>Q154*H154</f>
        <v>8.0000000000000007E-05</v>
      </c>
      <c r="S154" s="212">
        <v>0</v>
      </c>
      <c r="T154" s="213">
        <f>S154*H154</f>
        <v>0</v>
      </c>
      <c r="AR154" s="25" t="s">
        <v>145</v>
      </c>
      <c r="AT154" s="25" t="s">
        <v>142</v>
      </c>
      <c r="AU154" s="25" t="s">
        <v>86</v>
      </c>
      <c r="AY154" s="25" t="s">
        <v>126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5" t="s">
        <v>82</v>
      </c>
      <c r="BK154" s="214">
        <f>ROUND(I154*H154,2)</f>
        <v>0</v>
      </c>
      <c r="BL154" s="25" t="s">
        <v>134</v>
      </c>
      <c r="BM154" s="25" t="s">
        <v>209</v>
      </c>
    </row>
    <row r="155" s="11" customFormat="1">
      <c r="B155" s="215"/>
      <c r="D155" s="216" t="s">
        <v>136</v>
      </c>
      <c r="E155" s="217" t="s">
        <v>5</v>
      </c>
      <c r="F155" s="218" t="s">
        <v>139</v>
      </c>
      <c r="H155" s="217" t="s">
        <v>5</v>
      </c>
      <c r="I155" s="219"/>
      <c r="L155" s="215"/>
      <c r="M155" s="220"/>
      <c r="N155" s="221"/>
      <c r="O155" s="221"/>
      <c r="P155" s="221"/>
      <c r="Q155" s="221"/>
      <c r="R155" s="221"/>
      <c r="S155" s="221"/>
      <c r="T155" s="222"/>
      <c r="AT155" s="217" t="s">
        <v>136</v>
      </c>
      <c r="AU155" s="217" t="s">
        <v>86</v>
      </c>
      <c r="AV155" s="11" t="s">
        <v>82</v>
      </c>
      <c r="AW155" s="11" t="s">
        <v>40</v>
      </c>
      <c r="AX155" s="11" t="s">
        <v>77</v>
      </c>
      <c r="AY155" s="217" t="s">
        <v>126</v>
      </c>
    </row>
    <row r="156" s="12" customFormat="1">
      <c r="B156" s="223"/>
      <c r="D156" s="216" t="s">
        <v>136</v>
      </c>
      <c r="E156" s="224" t="s">
        <v>5</v>
      </c>
      <c r="F156" s="225" t="s">
        <v>140</v>
      </c>
      <c r="H156" s="226">
        <v>4</v>
      </c>
      <c r="I156" s="227"/>
      <c r="L156" s="223"/>
      <c r="M156" s="228"/>
      <c r="N156" s="229"/>
      <c r="O156" s="229"/>
      <c r="P156" s="229"/>
      <c r="Q156" s="229"/>
      <c r="R156" s="229"/>
      <c r="S156" s="229"/>
      <c r="T156" s="230"/>
      <c r="AT156" s="224" t="s">
        <v>136</v>
      </c>
      <c r="AU156" s="224" t="s">
        <v>86</v>
      </c>
      <c r="AV156" s="12" t="s">
        <v>86</v>
      </c>
      <c r="AW156" s="12" t="s">
        <v>40</v>
      </c>
      <c r="AX156" s="12" t="s">
        <v>77</v>
      </c>
      <c r="AY156" s="224" t="s">
        <v>126</v>
      </c>
    </row>
    <row r="157" s="13" customFormat="1">
      <c r="B157" s="231"/>
      <c r="D157" s="216" t="s">
        <v>136</v>
      </c>
      <c r="E157" s="232" t="s">
        <v>5</v>
      </c>
      <c r="F157" s="233" t="s">
        <v>141</v>
      </c>
      <c r="H157" s="234">
        <v>4</v>
      </c>
      <c r="I157" s="235"/>
      <c r="L157" s="231"/>
      <c r="M157" s="236"/>
      <c r="N157" s="237"/>
      <c r="O157" s="237"/>
      <c r="P157" s="237"/>
      <c r="Q157" s="237"/>
      <c r="R157" s="237"/>
      <c r="S157" s="237"/>
      <c r="T157" s="238"/>
      <c r="AT157" s="232" t="s">
        <v>136</v>
      </c>
      <c r="AU157" s="232" t="s">
        <v>86</v>
      </c>
      <c r="AV157" s="13" t="s">
        <v>134</v>
      </c>
      <c r="AW157" s="13" t="s">
        <v>40</v>
      </c>
      <c r="AX157" s="13" t="s">
        <v>82</v>
      </c>
      <c r="AY157" s="232" t="s">
        <v>126</v>
      </c>
    </row>
    <row r="158" s="1" customFormat="1" ht="16.5" customHeight="1">
      <c r="B158" s="202"/>
      <c r="C158" s="239" t="s">
        <v>11</v>
      </c>
      <c r="D158" s="239" t="s">
        <v>142</v>
      </c>
      <c r="E158" s="240" t="s">
        <v>210</v>
      </c>
      <c r="F158" s="241" t="s">
        <v>211</v>
      </c>
      <c r="G158" s="242" t="s">
        <v>132</v>
      </c>
      <c r="H158" s="243">
        <v>13</v>
      </c>
      <c r="I158" s="244"/>
      <c r="J158" s="245">
        <f>ROUND(I158*H158,2)</f>
        <v>0</v>
      </c>
      <c r="K158" s="241" t="s">
        <v>133</v>
      </c>
      <c r="L158" s="246"/>
      <c r="M158" s="247" t="s">
        <v>5</v>
      </c>
      <c r="N158" s="248" t="s">
        <v>48</v>
      </c>
      <c r="O158" s="48"/>
      <c r="P158" s="212">
        <f>O158*H158</f>
        <v>0</v>
      </c>
      <c r="Q158" s="212">
        <v>0.0080000000000000002</v>
      </c>
      <c r="R158" s="212">
        <f>Q158*H158</f>
        <v>0.10400000000000001</v>
      </c>
      <c r="S158" s="212">
        <v>0</v>
      </c>
      <c r="T158" s="213">
        <f>S158*H158</f>
        <v>0</v>
      </c>
      <c r="AR158" s="25" t="s">
        <v>145</v>
      </c>
      <c r="AT158" s="25" t="s">
        <v>142</v>
      </c>
      <c r="AU158" s="25" t="s">
        <v>86</v>
      </c>
      <c r="AY158" s="25" t="s">
        <v>126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5" t="s">
        <v>82</v>
      </c>
      <c r="BK158" s="214">
        <f>ROUND(I158*H158,2)</f>
        <v>0</v>
      </c>
      <c r="BL158" s="25" t="s">
        <v>134</v>
      </c>
      <c r="BM158" s="25" t="s">
        <v>212</v>
      </c>
    </row>
    <row r="159" s="11" customFormat="1">
      <c r="B159" s="215"/>
      <c r="D159" s="216" t="s">
        <v>136</v>
      </c>
      <c r="E159" s="217" t="s">
        <v>5</v>
      </c>
      <c r="F159" s="218" t="s">
        <v>139</v>
      </c>
      <c r="H159" s="217" t="s">
        <v>5</v>
      </c>
      <c r="I159" s="219"/>
      <c r="L159" s="215"/>
      <c r="M159" s="220"/>
      <c r="N159" s="221"/>
      <c r="O159" s="221"/>
      <c r="P159" s="221"/>
      <c r="Q159" s="221"/>
      <c r="R159" s="221"/>
      <c r="S159" s="221"/>
      <c r="T159" s="222"/>
      <c r="AT159" s="217" t="s">
        <v>136</v>
      </c>
      <c r="AU159" s="217" t="s">
        <v>86</v>
      </c>
      <c r="AV159" s="11" t="s">
        <v>82</v>
      </c>
      <c r="AW159" s="11" t="s">
        <v>40</v>
      </c>
      <c r="AX159" s="11" t="s">
        <v>77</v>
      </c>
      <c r="AY159" s="217" t="s">
        <v>126</v>
      </c>
    </row>
    <row r="160" s="12" customFormat="1">
      <c r="B160" s="223"/>
      <c r="D160" s="216" t="s">
        <v>136</v>
      </c>
      <c r="E160" s="224" t="s">
        <v>5</v>
      </c>
      <c r="F160" s="225" t="s">
        <v>213</v>
      </c>
      <c r="H160" s="226">
        <v>13</v>
      </c>
      <c r="I160" s="227"/>
      <c r="L160" s="223"/>
      <c r="M160" s="228"/>
      <c r="N160" s="229"/>
      <c r="O160" s="229"/>
      <c r="P160" s="229"/>
      <c r="Q160" s="229"/>
      <c r="R160" s="229"/>
      <c r="S160" s="229"/>
      <c r="T160" s="230"/>
      <c r="AT160" s="224" t="s">
        <v>136</v>
      </c>
      <c r="AU160" s="224" t="s">
        <v>86</v>
      </c>
      <c r="AV160" s="12" t="s">
        <v>86</v>
      </c>
      <c r="AW160" s="12" t="s">
        <v>40</v>
      </c>
      <c r="AX160" s="12" t="s">
        <v>77</v>
      </c>
      <c r="AY160" s="224" t="s">
        <v>126</v>
      </c>
    </row>
    <row r="161" s="13" customFormat="1">
      <c r="B161" s="231"/>
      <c r="D161" s="216" t="s">
        <v>136</v>
      </c>
      <c r="E161" s="232" t="s">
        <v>5</v>
      </c>
      <c r="F161" s="233" t="s">
        <v>141</v>
      </c>
      <c r="H161" s="234">
        <v>13</v>
      </c>
      <c r="I161" s="235"/>
      <c r="L161" s="231"/>
      <c r="M161" s="236"/>
      <c r="N161" s="237"/>
      <c r="O161" s="237"/>
      <c r="P161" s="237"/>
      <c r="Q161" s="237"/>
      <c r="R161" s="237"/>
      <c r="S161" s="237"/>
      <c r="T161" s="238"/>
      <c r="AT161" s="232" t="s">
        <v>136</v>
      </c>
      <c r="AU161" s="232" t="s">
        <v>86</v>
      </c>
      <c r="AV161" s="13" t="s">
        <v>134</v>
      </c>
      <c r="AW161" s="13" t="s">
        <v>40</v>
      </c>
      <c r="AX161" s="13" t="s">
        <v>82</v>
      </c>
      <c r="AY161" s="232" t="s">
        <v>126</v>
      </c>
    </row>
    <row r="162" s="1" customFormat="1" ht="16.5" customHeight="1">
      <c r="B162" s="202"/>
      <c r="C162" s="239" t="s">
        <v>214</v>
      </c>
      <c r="D162" s="239" t="s">
        <v>142</v>
      </c>
      <c r="E162" s="240" t="s">
        <v>215</v>
      </c>
      <c r="F162" s="241" t="s">
        <v>216</v>
      </c>
      <c r="G162" s="242" t="s">
        <v>132</v>
      </c>
      <c r="H162" s="243">
        <v>1</v>
      </c>
      <c r="I162" s="244"/>
      <c r="J162" s="245">
        <f>ROUND(I162*H162,2)</f>
        <v>0</v>
      </c>
      <c r="K162" s="241" t="s">
        <v>133</v>
      </c>
      <c r="L162" s="246"/>
      <c r="M162" s="247" t="s">
        <v>5</v>
      </c>
      <c r="N162" s="248" t="s">
        <v>48</v>
      </c>
      <c r="O162" s="48"/>
      <c r="P162" s="212">
        <f>O162*H162</f>
        <v>0</v>
      </c>
      <c r="Q162" s="212">
        <v>2.0000000000000002E-05</v>
      </c>
      <c r="R162" s="212">
        <f>Q162*H162</f>
        <v>2.0000000000000002E-05</v>
      </c>
      <c r="S162" s="212">
        <v>0</v>
      </c>
      <c r="T162" s="213">
        <f>S162*H162</f>
        <v>0</v>
      </c>
      <c r="AR162" s="25" t="s">
        <v>145</v>
      </c>
      <c r="AT162" s="25" t="s">
        <v>142</v>
      </c>
      <c r="AU162" s="25" t="s">
        <v>86</v>
      </c>
      <c r="AY162" s="25" t="s">
        <v>126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25" t="s">
        <v>82</v>
      </c>
      <c r="BK162" s="214">
        <f>ROUND(I162*H162,2)</f>
        <v>0</v>
      </c>
      <c r="BL162" s="25" t="s">
        <v>134</v>
      </c>
      <c r="BM162" s="25" t="s">
        <v>217</v>
      </c>
    </row>
    <row r="163" s="11" customFormat="1">
      <c r="B163" s="215"/>
      <c r="D163" s="216" t="s">
        <v>136</v>
      </c>
      <c r="E163" s="217" t="s">
        <v>5</v>
      </c>
      <c r="F163" s="218" t="s">
        <v>139</v>
      </c>
      <c r="H163" s="217" t="s">
        <v>5</v>
      </c>
      <c r="I163" s="219"/>
      <c r="L163" s="215"/>
      <c r="M163" s="220"/>
      <c r="N163" s="221"/>
      <c r="O163" s="221"/>
      <c r="P163" s="221"/>
      <c r="Q163" s="221"/>
      <c r="R163" s="221"/>
      <c r="S163" s="221"/>
      <c r="T163" s="222"/>
      <c r="AT163" s="217" t="s">
        <v>136</v>
      </c>
      <c r="AU163" s="217" t="s">
        <v>86</v>
      </c>
      <c r="AV163" s="11" t="s">
        <v>82</v>
      </c>
      <c r="AW163" s="11" t="s">
        <v>40</v>
      </c>
      <c r="AX163" s="11" t="s">
        <v>77</v>
      </c>
      <c r="AY163" s="217" t="s">
        <v>126</v>
      </c>
    </row>
    <row r="164" s="12" customFormat="1">
      <c r="B164" s="223"/>
      <c r="D164" s="216" t="s">
        <v>136</v>
      </c>
      <c r="E164" s="224" t="s">
        <v>5</v>
      </c>
      <c r="F164" s="225" t="s">
        <v>218</v>
      </c>
      <c r="H164" s="226">
        <v>1</v>
      </c>
      <c r="I164" s="227"/>
      <c r="L164" s="223"/>
      <c r="M164" s="228"/>
      <c r="N164" s="229"/>
      <c r="O164" s="229"/>
      <c r="P164" s="229"/>
      <c r="Q164" s="229"/>
      <c r="R164" s="229"/>
      <c r="S164" s="229"/>
      <c r="T164" s="230"/>
      <c r="AT164" s="224" t="s">
        <v>136</v>
      </c>
      <c r="AU164" s="224" t="s">
        <v>86</v>
      </c>
      <c r="AV164" s="12" t="s">
        <v>86</v>
      </c>
      <c r="AW164" s="12" t="s">
        <v>40</v>
      </c>
      <c r="AX164" s="12" t="s">
        <v>77</v>
      </c>
      <c r="AY164" s="224" t="s">
        <v>126</v>
      </c>
    </row>
    <row r="165" s="13" customFormat="1">
      <c r="B165" s="231"/>
      <c r="D165" s="216" t="s">
        <v>136</v>
      </c>
      <c r="E165" s="232" t="s">
        <v>5</v>
      </c>
      <c r="F165" s="233" t="s">
        <v>141</v>
      </c>
      <c r="H165" s="234">
        <v>1</v>
      </c>
      <c r="I165" s="235"/>
      <c r="L165" s="231"/>
      <c r="M165" s="236"/>
      <c r="N165" s="237"/>
      <c r="O165" s="237"/>
      <c r="P165" s="237"/>
      <c r="Q165" s="237"/>
      <c r="R165" s="237"/>
      <c r="S165" s="237"/>
      <c r="T165" s="238"/>
      <c r="AT165" s="232" t="s">
        <v>136</v>
      </c>
      <c r="AU165" s="232" t="s">
        <v>86</v>
      </c>
      <c r="AV165" s="13" t="s">
        <v>134</v>
      </c>
      <c r="AW165" s="13" t="s">
        <v>40</v>
      </c>
      <c r="AX165" s="13" t="s">
        <v>82</v>
      </c>
      <c r="AY165" s="232" t="s">
        <v>126</v>
      </c>
    </row>
    <row r="166" s="1" customFormat="1" ht="16.5" customHeight="1">
      <c r="B166" s="202"/>
      <c r="C166" s="239" t="s">
        <v>219</v>
      </c>
      <c r="D166" s="239" t="s">
        <v>142</v>
      </c>
      <c r="E166" s="240" t="s">
        <v>154</v>
      </c>
      <c r="F166" s="241" t="s">
        <v>155</v>
      </c>
      <c r="G166" s="242" t="s">
        <v>132</v>
      </c>
      <c r="H166" s="243">
        <v>14</v>
      </c>
      <c r="I166" s="244"/>
      <c r="J166" s="245">
        <f>ROUND(I166*H166,2)</f>
        <v>0</v>
      </c>
      <c r="K166" s="241" t="s">
        <v>133</v>
      </c>
      <c r="L166" s="246"/>
      <c r="M166" s="247" t="s">
        <v>5</v>
      </c>
      <c r="N166" s="248" t="s">
        <v>48</v>
      </c>
      <c r="O166" s="48"/>
      <c r="P166" s="212">
        <f>O166*H166</f>
        <v>0</v>
      </c>
      <c r="Q166" s="212">
        <v>0.0035000000000000001</v>
      </c>
      <c r="R166" s="212">
        <f>Q166*H166</f>
        <v>0.049000000000000002</v>
      </c>
      <c r="S166" s="212">
        <v>0</v>
      </c>
      <c r="T166" s="213">
        <f>S166*H166</f>
        <v>0</v>
      </c>
      <c r="AR166" s="25" t="s">
        <v>145</v>
      </c>
      <c r="AT166" s="25" t="s">
        <v>142</v>
      </c>
      <c r="AU166" s="25" t="s">
        <v>86</v>
      </c>
      <c r="AY166" s="25" t="s">
        <v>126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25" t="s">
        <v>82</v>
      </c>
      <c r="BK166" s="214">
        <f>ROUND(I166*H166,2)</f>
        <v>0</v>
      </c>
      <c r="BL166" s="25" t="s">
        <v>134</v>
      </c>
      <c r="BM166" s="25" t="s">
        <v>220</v>
      </c>
    </row>
    <row r="167" s="11" customFormat="1">
      <c r="B167" s="215"/>
      <c r="D167" s="216" t="s">
        <v>136</v>
      </c>
      <c r="E167" s="217" t="s">
        <v>5</v>
      </c>
      <c r="F167" s="218" t="s">
        <v>137</v>
      </c>
      <c r="H167" s="217" t="s">
        <v>5</v>
      </c>
      <c r="I167" s="219"/>
      <c r="L167" s="215"/>
      <c r="M167" s="220"/>
      <c r="N167" s="221"/>
      <c r="O167" s="221"/>
      <c r="P167" s="221"/>
      <c r="Q167" s="221"/>
      <c r="R167" s="221"/>
      <c r="S167" s="221"/>
      <c r="T167" s="222"/>
      <c r="AT167" s="217" t="s">
        <v>136</v>
      </c>
      <c r="AU167" s="217" t="s">
        <v>86</v>
      </c>
      <c r="AV167" s="11" t="s">
        <v>82</v>
      </c>
      <c r="AW167" s="11" t="s">
        <v>40</v>
      </c>
      <c r="AX167" s="11" t="s">
        <v>77</v>
      </c>
      <c r="AY167" s="217" t="s">
        <v>126</v>
      </c>
    </row>
    <row r="168" s="12" customFormat="1">
      <c r="B168" s="223"/>
      <c r="D168" s="216" t="s">
        <v>136</v>
      </c>
      <c r="E168" s="224" t="s">
        <v>5</v>
      </c>
      <c r="F168" s="225" t="s">
        <v>221</v>
      </c>
      <c r="H168" s="226">
        <v>14</v>
      </c>
      <c r="I168" s="227"/>
      <c r="L168" s="223"/>
      <c r="M168" s="228"/>
      <c r="N168" s="229"/>
      <c r="O168" s="229"/>
      <c r="P168" s="229"/>
      <c r="Q168" s="229"/>
      <c r="R168" s="229"/>
      <c r="S168" s="229"/>
      <c r="T168" s="230"/>
      <c r="AT168" s="224" t="s">
        <v>136</v>
      </c>
      <c r="AU168" s="224" t="s">
        <v>86</v>
      </c>
      <c r="AV168" s="12" t="s">
        <v>86</v>
      </c>
      <c r="AW168" s="12" t="s">
        <v>40</v>
      </c>
      <c r="AX168" s="12" t="s">
        <v>77</v>
      </c>
      <c r="AY168" s="224" t="s">
        <v>126</v>
      </c>
    </row>
    <row r="169" s="13" customFormat="1">
      <c r="B169" s="231"/>
      <c r="D169" s="216" t="s">
        <v>136</v>
      </c>
      <c r="E169" s="232" t="s">
        <v>5</v>
      </c>
      <c r="F169" s="233" t="s">
        <v>141</v>
      </c>
      <c r="H169" s="234">
        <v>14</v>
      </c>
      <c r="I169" s="235"/>
      <c r="L169" s="231"/>
      <c r="M169" s="236"/>
      <c r="N169" s="237"/>
      <c r="O169" s="237"/>
      <c r="P169" s="237"/>
      <c r="Q169" s="237"/>
      <c r="R169" s="237"/>
      <c r="S169" s="237"/>
      <c r="T169" s="238"/>
      <c r="AT169" s="232" t="s">
        <v>136</v>
      </c>
      <c r="AU169" s="232" t="s">
        <v>86</v>
      </c>
      <c r="AV169" s="13" t="s">
        <v>134</v>
      </c>
      <c r="AW169" s="13" t="s">
        <v>40</v>
      </c>
      <c r="AX169" s="13" t="s">
        <v>82</v>
      </c>
      <c r="AY169" s="232" t="s">
        <v>126</v>
      </c>
    </row>
    <row r="170" s="1" customFormat="1" ht="16.5" customHeight="1">
      <c r="B170" s="202"/>
      <c r="C170" s="239" t="s">
        <v>222</v>
      </c>
      <c r="D170" s="239" t="s">
        <v>142</v>
      </c>
      <c r="E170" s="240" t="s">
        <v>223</v>
      </c>
      <c r="F170" s="241" t="s">
        <v>224</v>
      </c>
      <c r="G170" s="242" t="s">
        <v>132</v>
      </c>
      <c r="H170" s="243">
        <v>2</v>
      </c>
      <c r="I170" s="244"/>
      <c r="J170" s="245">
        <f>ROUND(I170*H170,2)</f>
        <v>0</v>
      </c>
      <c r="K170" s="241" t="s">
        <v>133</v>
      </c>
      <c r="L170" s="246"/>
      <c r="M170" s="247" t="s">
        <v>5</v>
      </c>
      <c r="N170" s="248" t="s">
        <v>48</v>
      </c>
      <c r="O170" s="48"/>
      <c r="P170" s="212">
        <f>O170*H170</f>
        <v>0</v>
      </c>
      <c r="Q170" s="212">
        <v>2.0000000000000002E-05</v>
      </c>
      <c r="R170" s="212">
        <f>Q170*H170</f>
        <v>4.0000000000000003E-05</v>
      </c>
      <c r="S170" s="212">
        <v>0</v>
      </c>
      <c r="T170" s="213">
        <f>S170*H170</f>
        <v>0</v>
      </c>
      <c r="AR170" s="25" t="s">
        <v>145</v>
      </c>
      <c r="AT170" s="25" t="s">
        <v>142</v>
      </c>
      <c r="AU170" s="25" t="s">
        <v>86</v>
      </c>
      <c r="AY170" s="25" t="s">
        <v>126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25" t="s">
        <v>82</v>
      </c>
      <c r="BK170" s="214">
        <f>ROUND(I170*H170,2)</f>
        <v>0</v>
      </c>
      <c r="BL170" s="25" t="s">
        <v>134</v>
      </c>
      <c r="BM170" s="25" t="s">
        <v>225</v>
      </c>
    </row>
    <row r="171" s="11" customFormat="1">
      <c r="B171" s="215"/>
      <c r="D171" s="216" t="s">
        <v>136</v>
      </c>
      <c r="E171" s="217" t="s">
        <v>5</v>
      </c>
      <c r="F171" s="218" t="s">
        <v>137</v>
      </c>
      <c r="H171" s="217" t="s">
        <v>5</v>
      </c>
      <c r="I171" s="219"/>
      <c r="L171" s="215"/>
      <c r="M171" s="220"/>
      <c r="N171" s="221"/>
      <c r="O171" s="221"/>
      <c r="P171" s="221"/>
      <c r="Q171" s="221"/>
      <c r="R171" s="221"/>
      <c r="S171" s="221"/>
      <c r="T171" s="222"/>
      <c r="AT171" s="217" t="s">
        <v>136</v>
      </c>
      <c r="AU171" s="217" t="s">
        <v>86</v>
      </c>
      <c r="AV171" s="11" t="s">
        <v>82</v>
      </c>
      <c r="AW171" s="11" t="s">
        <v>40</v>
      </c>
      <c r="AX171" s="11" t="s">
        <v>77</v>
      </c>
      <c r="AY171" s="217" t="s">
        <v>126</v>
      </c>
    </row>
    <row r="172" s="12" customFormat="1">
      <c r="B172" s="223"/>
      <c r="D172" s="216" t="s">
        <v>136</v>
      </c>
      <c r="E172" s="224" t="s">
        <v>5</v>
      </c>
      <c r="F172" s="225" t="s">
        <v>226</v>
      </c>
      <c r="H172" s="226">
        <v>2</v>
      </c>
      <c r="I172" s="227"/>
      <c r="L172" s="223"/>
      <c r="M172" s="228"/>
      <c r="N172" s="229"/>
      <c r="O172" s="229"/>
      <c r="P172" s="229"/>
      <c r="Q172" s="229"/>
      <c r="R172" s="229"/>
      <c r="S172" s="229"/>
      <c r="T172" s="230"/>
      <c r="AT172" s="224" t="s">
        <v>136</v>
      </c>
      <c r="AU172" s="224" t="s">
        <v>86</v>
      </c>
      <c r="AV172" s="12" t="s">
        <v>86</v>
      </c>
      <c r="AW172" s="12" t="s">
        <v>40</v>
      </c>
      <c r="AX172" s="12" t="s">
        <v>77</v>
      </c>
      <c r="AY172" s="224" t="s">
        <v>126</v>
      </c>
    </row>
    <row r="173" s="13" customFormat="1">
      <c r="B173" s="231"/>
      <c r="D173" s="216" t="s">
        <v>136</v>
      </c>
      <c r="E173" s="232" t="s">
        <v>5</v>
      </c>
      <c r="F173" s="233" t="s">
        <v>141</v>
      </c>
      <c r="H173" s="234">
        <v>2</v>
      </c>
      <c r="I173" s="235"/>
      <c r="L173" s="231"/>
      <c r="M173" s="236"/>
      <c r="N173" s="237"/>
      <c r="O173" s="237"/>
      <c r="P173" s="237"/>
      <c r="Q173" s="237"/>
      <c r="R173" s="237"/>
      <c r="S173" s="237"/>
      <c r="T173" s="238"/>
      <c r="AT173" s="232" t="s">
        <v>136</v>
      </c>
      <c r="AU173" s="232" t="s">
        <v>86</v>
      </c>
      <c r="AV173" s="13" t="s">
        <v>134</v>
      </c>
      <c r="AW173" s="13" t="s">
        <v>40</v>
      </c>
      <c r="AX173" s="13" t="s">
        <v>82</v>
      </c>
      <c r="AY173" s="232" t="s">
        <v>126</v>
      </c>
    </row>
    <row r="174" s="1" customFormat="1" ht="16.5" customHeight="1">
      <c r="B174" s="202"/>
      <c r="C174" s="239" t="s">
        <v>227</v>
      </c>
      <c r="D174" s="239" t="s">
        <v>142</v>
      </c>
      <c r="E174" s="240" t="s">
        <v>228</v>
      </c>
      <c r="F174" s="241" t="s">
        <v>229</v>
      </c>
      <c r="G174" s="242" t="s">
        <v>132</v>
      </c>
      <c r="H174" s="243">
        <v>4</v>
      </c>
      <c r="I174" s="244"/>
      <c r="J174" s="245">
        <f>ROUND(I174*H174,2)</f>
        <v>0</v>
      </c>
      <c r="K174" s="241" t="s">
        <v>133</v>
      </c>
      <c r="L174" s="246"/>
      <c r="M174" s="247" t="s">
        <v>5</v>
      </c>
      <c r="N174" s="248" t="s">
        <v>48</v>
      </c>
      <c r="O174" s="48"/>
      <c r="P174" s="212">
        <f>O174*H174</f>
        <v>0</v>
      </c>
      <c r="Q174" s="212">
        <v>0.0080000000000000002</v>
      </c>
      <c r="R174" s="212">
        <f>Q174*H174</f>
        <v>0.032000000000000001</v>
      </c>
      <c r="S174" s="212">
        <v>0</v>
      </c>
      <c r="T174" s="213">
        <f>S174*H174</f>
        <v>0</v>
      </c>
      <c r="AR174" s="25" t="s">
        <v>145</v>
      </c>
      <c r="AT174" s="25" t="s">
        <v>142</v>
      </c>
      <c r="AU174" s="25" t="s">
        <v>86</v>
      </c>
      <c r="AY174" s="25" t="s">
        <v>126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5" t="s">
        <v>82</v>
      </c>
      <c r="BK174" s="214">
        <f>ROUND(I174*H174,2)</f>
        <v>0</v>
      </c>
      <c r="BL174" s="25" t="s">
        <v>134</v>
      </c>
      <c r="BM174" s="25" t="s">
        <v>230</v>
      </c>
    </row>
    <row r="175" s="11" customFormat="1">
      <c r="B175" s="215"/>
      <c r="D175" s="216" t="s">
        <v>136</v>
      </c>
      <c r="E175" s="217" t="s">
        <v>5</v>
      </c>
      <c r="F175" s="218" t="s">
        <v>139</v>
      </c>
      <c r="H175" s="217" t="s">
        <v>5</v>
      </c>
      <c r="I175" s="219"/>
      <c r="L175" s="215"/>
      <c r="M175" s="220"/>
      <c r="N175" s="221"/>
      <c r="O175" s="221"/>
      <c r="P175" s="221"/>
      <c r="Q175" s="221"/>
      <c r="R175" s="221"/>
      <c r="S175" s="221"/>
      <c r="T175" s="222"/>
      <c r="AT175" s="217" t="s">
        <v>136</v>
      </c>
      <c r="AU175" s="217" t="s">
        <v>86</v>
      </c>
      <c r="AV175" s="11" t="s">
        <v>82</v>
      </c>
      <c r="AW175" s="11" t="s">
        <v>40</v>
      </c>
      <c r="AX175" s="11" t="s">
        <v>77</v>
      </c>
      <c r="AY175" s="217" t="s">
        <v>126</v>
      </c>
    </row>
    <row r="176" s="12" customFormat="1">
      <c r="B176" s="223"/>
      <c r="D176" s="216" t="s">
        <v>136</v>
      </c>
      <c r="E176" s="224" t="s">
        <v>5</v>
      </c>
      <c r="F176" s="225" t="s">
        <v>140</v>
      </c>
      <c r="H176" s="226">
        <v>4</v>
      </c>
      <c r="I176" s="227"/>
      <c r="L176" s="223"/>
      <c r="M176" s="228"/>
      <c r="N176" s="229"/>
      <c r="O176" s="229"/>
      <c r="P176" s="229"/>
      <c r="Q176" s="229"/>
      <c r="R176" s="229"/>
      <c r="S176" s="229"/>
      <c r="T176" s="230"/>
      <c r="AT176" s="224" t="s">
        <v>136</v>
      </c>
      <c r="AU176" s="224" t="s">
        <v>86</v>
      </c>
      <c r="AV176" s="12" t="s">
        <v>86</v>
      </c>
      <c r="AW176" s="12" t="s">
        <v>40</v>
      </c>
      <c r="AX176" s="12" t="s">
        <v>77</v>
      </c>
      <c r="AY176" s="224" t="s">
        <v>126</v>
      </c>
    </row>
    <row r="177" s="13" customFormat="1">
      <c r="B177" s="231"/>
      <c r="D177" s="216" t="s">
        <v>136</v>
      </c>
      <c r="E177" s="232" t="s">
        <v>5</v>
      </c>
      <c r="F177" s="233" t="s">
        <v>141</v>
      </c>
      <c r="H177" s="234">
        <v>4</v>
      </c>
      <c r="I177" s="235"/>
      <c r="L177" s="231"/>
      <c r="M177" s="236"/>
      <c r="N177" s="237"/>
      <c r="O177" s="237"/>
      <c r="P177" s="237"/>
      <c r="Q177" s="237"/>
      <c r="R177" s="237"/>
      <c r="S177" s="237"/>
      <c r="T177" s="238"/>
      <c r="AT177" s="232" t="s">
        <v>136</v>
      </c>
      <c r="AU177" s="232" t="s">
        <v>86</v>
      </c>
      <c r="AV177" s="13" t="s">
        <v>134</v>
      </c>
      <c r="AW177" s="13" t="s">
        <v>40</v>
      </c>
      <c r="AX177" s="13" t="s">
        <v>82</v>
      </c>
      <c r="AY177" s="232" t="s">
        <v>126</v>
      </c>
    </row>
    <row r="178" s="1" customFormat="1" ht="16.5" customHeight="1">
      <c r="B178" s="202"/>
      <c r="C178" s="239" t="s">
        <v>231</v>
      </c>
      <c r="D178" s="239" t="s">
        <v>142</v>
      </c>
      <c r="E178" s="240" t="s">
        <v>232</v>
      </c>
      <c r="F178" s="241" t="s">
        <v>233</v>
      </c>
      <c r="G178" s="242" t="s">
        <v>132</v>
      </c>
      <c r="H178" s="243">
        <v>2</v>
      </c>
      <c r="I178" s="244"/>
      <c r="J178" s="245">
        <f>ROUND(I178*H178,2)</f>
        <v>0</v>
      </c>
      <c r="K178" s="241" t="s">
        <v>133</v>
      </c>
      <c r="L178" s="246"/>
      <c r="M178" s="247" t="s">
        <v>5</v>
      </c>
      <c r="N178" s="248" t="s">
        <v>48</v>
      </c>
      <c r="O178" s="48"/>
      <c r="P178" s="212">
        <f>O178*H178</f>
        <v>0</v>
      </c>
      <c r="Q178" s="212">
        <v>0.0080000000000000002</v>
      </c>
      <c r="R178" s="212">
        <f>Q178*H178</f>
        <v>0.016</v>
      </c>
      <c r="S178" s="212">
        <v>0</v>
      </c>
      <c r="T178" s="213">
        <f>S178*H178</f>
        <v>0</v>
      </c>
      <c r="AR178" s="25" t="s">
        <v>145</v>
      </c>
      <c r="AT178" s="25" t="s">
        <v>142</v>
      </c>
      <c r="AU178" s="25" t="s">
        <v>86</v>
      </c>
      <c r="AY178" s="25" t="s">
        <v>126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25" t="s">
        <v>82</v>
      </c>
      <c r="BK178" s="214">
        <f>ROUND(I178*H178,2)</f>
        <v>0</v>
      </c>
      <c r="BL178" s="25" t="s">
        <v>134</v>
      </c>
      <c r="BM178" s="25" t="s">
        <v>234</v>
      </c>
    </row>
    <row r="179" s="11" customFormat="1">
      <c r="B179" s="215"/>
      <c r="D179" s="216" t="s">
        <v>136</v>
      </c>
      <c r="E179" s="217" t="s">
        <v>5</v>
      </c>
      <c r="F179" s="218" t="s">
        <v>139</v>
      </c>
      <c r="H179" s="217" t="s">
        <v>5</v>
      </c>
      <c r="I179" s="219"/>
      <c r="L179" s="215"/>
      <c r="M179" s="220"/>
      <c r="N179" s="221"/>
      <c r="O179" s="221"/>
      <c r="P179" s="221"/>
      <c r="Q179" s="221"/>
      <c r="R179" s="221"/>
      <c r="S179" s="221"/>
      <c r="T179" s="222"/>
      <c r="AT179" s="217" t="s">
        <v>136</v>
      </c>
      <c r="AU179" s="217" t="s">
        <v>86</v>
      </c>
      <c r="AV179" s="11" t="s">
        <v>82</v>
      </c>
      <c r="AW179" s="11" t="s">
        <v>40</v>
      </c>
      <c r="AX179" s="11" t="s">
        <v>77</v>
      </c>
      <c r="AY179" s="217" t="s">
        <v>126</v>
      </c>
    </row>
    <row r="180" s="12" customFormat="1">
      <c r="B180" s="223"/>
      <c r="D180" s="216" t="s">
        <v>136</v>
      </c>
      <c r="E180" s="224" t="s">
        <v>5</v>
      </c>
      <c r="F180" s="225" t="s">
        <v>153</v>
      </c>
      <c r="H180" s="226">
        <v>2</v>
      </c>
      <c r="I180" s="227"/>
      <c r="L180" s="223"/>
      <c r="M180" s="228"/>
      <c r="N180" s="229"/>
      <c r="O180" s="229"/>
      <c r="P180" s="229"/>
      <c r="Q180" s="229"/>
      <c r="R180" s="229"/>
      <c r="S180" s="229"/>
      <c r="T180" s="230"/>
      <c r="AT180" s="224" t="s">
        <v>136</v>
      </c>
      <c r="AU180" s="224" t="s">
        <v>86</v>
      </c>
      <c r="AV180" s="12" t="s">
        <v>86</v>
      </c>
      <c r="AW180" s="12" t="s">
        <v>40</v>
      </c>
      <c r="AX180" s="12" t="s">
        <v>77</v>
      </c>
      <c r="AY180" s="224" t="s">
        <v>126</v>
      </c>
    </row>
    <row r="181" s="13" customFormat="1">
      <c r="B181" s="231"/>
      <c r="D181" s="216" t="s">
        <v>136</v>
      </c>
      <c r="E181" s="232" t="s">
        <v>5</v>
      </c>
      <c r="F181" s="233" t="s">
        <v>141</v>
      </c>
      <c r="H181" s="234">
        <v>2</v>
      </c>
      <c r="I181" s="235"/>
      <c r="L181" s="231"/>
      <c r="M181" s="236"/>
      <c r="N181" s="237"/>
      <c r="O181" s="237"/>
      <c r="P181" s="237"/>
      <c r="Q181" s="237"/>
      <c r="R181" s="237"/>
      <c r="S181" s="237"/>
      <c r="T181" s="238"/>
      <c r="AT181" s="232" t="s">
        <v>136</v>
      </c>
      <c r="AU181" s="232" t="s">
        <v>86</v>
      </c>
      <c r="AV181" s="13" t="s">
        <v>134</v>
      </c>
      <c r="AW181" s="13" t="s">
        <v>40</v>
      </c>
      <c r="AX181" s="13" t="s">
        <v>82</v>
      </c>
      <c r="AY181" s="232" t="s">
        <v>126</v>
      </c>
    </row>
    <row r="182" s="1" customFormat="1" ht="16.5" customHeight="1">
      <c r="B182" s="202"/>
      <c r="C182" s="239" t="s">
        <v>10</v>
      </c>
      <c r="D182" s="239" t="s">
        <v>142</v>
      </c>
      <c r="E182" s="240" t="s">
        <v>163</v>
      </c>
      <c r="F182" s="241" t="s">
        <v>164</v>
      </c>
      <c r="G182" s="242" t="s">
        <v>132</v>
      </c>
      <c r="H182" s="243">
        <v>337</v>
      </c>
      <c r="I182" s="244"/>
      <c r="J182" s="245">
        <f>ROUND(I182*H182,2)</f>
        <v>0</v>
      </c>
      <c r="K182" s="241" t="s">
        <v>133</v>
      </c>
      <c r="L182" s="246"/>
      <c r="M182" s="247" t="s">
        <v>5</v>
      </c>
      <c r="N182" s="248" t="s">
        <v>48</v>
      </c>
      <c r="O182" s="48"/>
      <c r="P182" s="212">
        <f>O182*H182</f>
        <v>0</v>
      </c>
      <c r="Q182" s="212">
        <v>0.00035</v>
      </c>
      <c r="R182" s="212">
        <f>Q182*H182</f>
        <v>0.11795</v>
      </c>
      <c r="S182" s="212">
        <v>0</v>
      </c>
      <c r="T182" s="213">
        <f>S182*H182</f>
        <v>0</v>
      </c>
      <c r="AR182" s="25" t="s">
        <v>145</v>
      </c>
      <c r="AT182" s="25" t="s">
        <v>142</v>
      </c>
      <c r="AU182" s="25" t="s">
        <v>86</v>
      </c>
      <c r="AY182" s="25" t="s">
        <v>126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25" t="s">
        <v>82</v>
      </c>
      <c r="BK182" s="214">
        <f>ROUND(I182*H182,2)</f>
        <v>0</v>
      </c>
      <c r="BL182" s="25" t="s">
        <v>134</v>
      </c>
      <c r="BM182" s="25" t="s">
        <v>235</v>
      </c>
    </row>
    <row r="183" s="11" customFormat="1">
      <c r="B183" s="215"/>
      <c r="D183" s="216" t="s">
        <v>136</v>
      </c>
      <c r="E183" s="217" t="s">
        <v>5</v>
      </c>
      <c r="F183" s="218" t="s">
        <v>137</v>
      </c>
      <c r="H183" s="217" t="s">
        <v>5</v>
      </c>
      <c r="I183" s="219"/>
      <c r="L183" s="215"/>
      <c r="M183" s="220"/>
      <c r="N183" s="221"/>
      <c r="O183" s="221"/>
      <c r="P183" s="221"/>
      <c r="Q183" s="221"/>
      <c r="R183" s="221"/>
      <c r="S183" s="221"/>
      <c r="T183" s="222"/>
      <c r="AT183" s="217" t="s">
        <v>136</v>
      </c>
      <c r="AU183" s="217" t="s">
        <v>86</v>
      </c>
      <c r="AV183" s="11" t="s">
        <v>82</v>
      </c>
      <c r="AW183" s="11" t="s">
        <v>40</v>
      </c>
      <c r="AX183" s="11" t="s">
        <v>77</v>
      </c>
      <c r="AY183" s="217" t="s">
        <v>126</v>
      </c>
    </row>
    <row r="184" s="12" customFormat="1">
      <c r="B184" s="223"/>
      <c r="D184" s="216" t="s">
        <v>136</v>
      </c>
      <c r="E184" s="224" t="s">
        <v>5</v>
      </c>
      <c r="F184" s="225" t="s">
        <v>236</v>
      </c>
      <c r="H184" s="226">
        <v>76</v>
      </c>
      <c r="I184" s="227"/>
      <c r="L184" s="223"/>
      <c r="M184" s="228"/>
      <c r="N184" s="229"/>
      <c r="O184" s="229"/>
      <c r="P184" s="229"/>
      <c r="Q184" s="229"/>
      <c r="R184" s="229"/>
      <c r="S184" s="229"/>
      <c r="T184" s="230"/>
      <c r="AT184" s="224" t="s">
        <v>136</v>
      </c>
      <c r="AU184" s="224" t="s">
        <v>86</v>
      </c>
      <c r="AV184" s="12" t="s">
        <v>86</v>
      </c>
      <c r="AW184" s="12" t="s">
        <v>40</v>
      </c>
      <c r="AX184" s="12" t="s">
        <v>77</v>
      </c>
      <c r="AY184" s="224" t="s">
        <v>126</v>
      </c>
    </row>
    <row r="185" s="11" customFormat="1">
      <c r="B185" s="215"/>
      <c r="D185" s="216" t="s">
        <v>136</v>
      </c>
      <c r="E185" s="217" t="s">
        <v>5</v>
      </c>
      <c r="F185" s="218" t="s">
        <v>139</v>
      </c>
      <c r="H185" s="217" t="s">
        <v>5</v>
      </c>
      <c r="I185" s="219"/>
      <c r="L185" s="215"/>
      <c r="M185" s="220"/>
      <c r="N185" s="221"/>
      <c r="O185" s="221"/>
      <c r="P185" s="221"/>
      <c r="Q185" s="221"/>
      <c r="R185" s="221"/>
      <c r="S185" s="221"/>
      <c r="T185" s="222"/>
      <c r="AT185" s="217" t="s">
        <v>136</v>
      </c>
      <c r="AU185" s="217" t="s">
        <v>86</v>
      </c>
      <c r="AV185" s="11" t="s">
        <v>82</v>
      </c>
      <c r="AW185" s="11" t="s">
        <v>40</v>
      </c>
      <c r="AX185" s="11" t="s">
        <v>77</v>
      </c>
      <c r="AY185" s="217" t="s">
        <v>126</v>
      </c>
    </row>
    <row r="186" s="12" customFormat="1">
      <c r="B186" s="223"/>
      <c r="D186" s="216" t="s">
        <v>136</v>
      </c>
      <c r="E186" s="224" t="s">
        <v>5</v>
      </c>
      <c r="F186" s="225" t="s">
        <v>237</v>
      </c>
      <c r="H186" s="226">
        <v>261</v>
      </c>
      <c r="I186" s="227"/>
      <c r="L186" s="223"/>
      <c r="M186" s="228"/>
      <c r="N186" s="229"/>
      <c r="O186" s="229"/>
      <c r="P186" s="229"/>
      <c r="Q186" s="229"/>
      <c r="R186" s="229"/>
      <c r="S186" s="229"/>
      <c r="T186" s="230"/>
      <c r="AT186" s="224" t="s">
        <v>136</v>
      </c>
      <c r="AU186" s="224" t="s">
        <v>86</v>
      </c>
      <c r="AV186" s="12" t="s">
        <v>86</v>
      </c>
      <c r="AW186" s="12" t="s">
        <v>40</v>
      </c>
      <c r="AX186" s="12" t="s">
        <v>77</v>
      </c>
      <c r="AY186" s="224" t="s">
        <v>126</v>
      </c>
    </row>
    <row r="187" s="13" customFormat="1">
      <c r="B187" s="231"/>
      <c r="D187" s="216" t="s">
        <v>136</v>
      </c>
      <c r="E187" s="232" t="s">
        <v>5</v>
      </c>
      <c r="F187" s="233" t="s">
        <v>141</v>
      </c>
      <c r="H187" s="234">
        <v>337</v>
      </c>
      <c r="I187" s="235"/>
      <c r="L187" s="231"/>
      <c r="M187" s="236"/>
      <c r="N187" s="237"/>
      <c r="O187" s="237"/>
      <c r="P187" s="237"/>
      <c r="Q187" s="237"/>
      <c r="R187" s="237"/>
      <c r="S187" s="237"/>
      <c r="T187" s="238"/>
      <c r="AT187" s="232" t="s">
        <v>136</v>
      </c>
      <c r="AU187" s="232" t="s">
        <v>86</v>
      </c>
      <c r="AV187" s="13" t="s">
        <v>134</v>
      </c>
      <c r="AW187" s="13" t="s">
        <v>40</v>
      </c>
      <c r="AX187" s="13" t="s">
        <v>82</v>
      </c>
      <c r="AY187" s="232" t="s">
        <v>126</v>
      </c>
    </row>
    <row r="188" s="1" customFormat="1" ht="16.5" customHeight="1">
      <c r="B188" s="202"/>
      <c r="C188" s="239" t="s">
        <v>238</v>
      </c>
      <c r="D188" s="239" t="s">
        <v>142</v>
      </c>
      <c r="E188" s="240" t="s">
        <v>169</v>
      </c>
      <c r="F188" s="241" t="s">
        <v>170</v>
      </c>
      <c r="G188" s="242" t="s">
        <v>171</v>
      </c>
      <c r="H188" s="243">
        <v>45.100000000000001</v>
      </c>
      <c r="I188" s="244"/>
      <c r="J188" s="245">
        <f>ROUND(I188*H188,2)</f>
        <v>0</v>
      </c>
      <c r="K188" s="241" t="s">
        <v>133</v>
      </c>
      <c r="L188" s="246"/>
      <c r="M188" s="247" t="s">
        <v>5</v>
      </c>
      <c r="N188" s="248" t="s">
        <v>48</v>
      </c>
      <c r="O188" s="48"/>
      <c r="P188" s="212">
        <f>O188*H188</f>
        <v>0</v>
      </c>
      <c r="Q188" s="212">
        <v>0.0089499999999999996</v>
      </c>
      <c r="R188" s="212">
        <f>Q188*H188</f>
        <v>0.40364499999999998</v>
      </c>
      <c r="S188" s="212">
        <v>0</v>
      </c>
      <c r="T188" s="213">
        <f>S188*H188</f>
        <v>0</v>
      </c>
      <c r="AR188" s="25" t="s">
        <v>145</v>
      </c>
      <c r="AT188" s="25" t="s">
        <v>142</v>
      </c>
      <c r="AU188" s="25" t="s">
        <v>86</v>
      </c>
      <c r="AY188" s="25" t="s">
        <v>126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25" t="s">
        <v>82</v>
      </c>
      <c r="BK188" s="214">
        <f>ROUND(I188*H188,2)</f>
        <v>0</v>
      </c>
      <c r="BL188" s="25" t="s">
        <v>134</v>
      </c>
      <c r="BM188" s="25" t="s">
        <v>239</v>
      </c>
    </row>
    <row r="189" s="11" customFormat="1">
      <c r="B189" s="215"/>
      <c r="D189" s="216" t="s">
        <v>136</v>
      </c>
      <c r="E189" s="217" t="s">
        <v>5</v>
      </c>
      <c r="F189" s="218" t="s">
        <v>137</v>
      </c>
      <c r="H189" s="217" t="s">
        <v>5</v>
      </c>
      <c r="I189" s="219"/>
      <c r="L189" s="215"/>
      <c r="M189" s="220"/>
      <c r="N189" s="221"/>
      <c r="O189" s="221"/>
      <c r="P189" s="221"/>
      <c r="Q189" s="221"/>
      <c r="R189" s="221"/>
      <c r="S189" s="221"/>
      <c r="T189" s="222"/>
      <c r="AT189" s="217" t="s">
        <v>136</v>
      </c>
      <c r="AU189" s="217" t="s">
        <v>86</v>
      </c>
      <c r="AV189" s="11" t="s">
        <v>82</v>
      </c>
      <c r="AW189" s="11" t="s">
        <v>40</v>
      </c>
      <c r="AX189" s="11" t="s">
        <v>77</v>
      </c>
      <c r="AY189" s="217" t="s">
        <v>126</v>
      </c>
    </row>
    <row r="190" s="12" customFormat="1">
      <c r="B190" s="223"/>
      <c r="D190" s="216" t="s">
        <v>136</v>
      </c>
      <c r="E190" s="224" t="s">
        <v>5</v>
      </c>
      <c r="F190" s="225" t="s">
        <v>240</v>
      </c>
      <c r="H190" s="226">
        <v>4.1699999999999999</v>
      </c>
      <c r="I190" s="227"/>
      <c r="L190" s="223"/>
      <c r="M190" s="228"/>
      <c r="N190" s="229"/>
      <c r="O190" s="229"/>
      <c r="P190" s="229"/>
      <c r="Q190" s="229"/>
      <c r="R190" s="229"/>
      <c r="S190" s="229"/>
      <c r="T190" s="230"/>
      <c r="AT190" s="224" t="s">
        <v>136</v>
      </c>
      <c r="AU190" s="224" t="s">
        <v>86</v>
      </c>
      <c r="AV190" s="12" t="s">
        <v>86</v>
      </c>
      <c r="AW190" s="12" t="s">
        <v>40</v>
      </c>
      <c r="AX190" s="12" t="s">
        <v>77</v>
      </c>
      <c r="AY190" s="224" t="s">
        <v>126</v>
      </c>
    </row>
    <row r="191" s="11" customFormat="1">
      <c r="B191" s="215"/>
      <c r="D191" s="216" t="s">
        <v>136</v>
      </c>
      <c r="E191" s="217" t="s">
        <v>5</v>
      </c>
      <c r="F191" s="218" t="s">
        <v>139</v>
      </c>
      <c r="H191" s="217" t="s">
        <v>5</v>
      </c>
      <c r="I191" s="219"/>
      <c r="L191" s="215"/>
      <c r="M191" s="220"/>
      <c r="N191" s="221"/>
      <c r="O191" s="221"/>
      <c r="P191" s="221"/>
      <c r="Q191" s="221"/>
      <c r="R191" s="221"/>
      <c r="S191" s="221"/>
      <c r="T191" s="222"/>
      <c r="AT191" s="217" t="s">
        <v>136</v>
      </c>
      <c r="AU191" s="217" t="s">
        <v>86</v>
      </c>
      <c r="AV191" s="11" t="s">
        <v>82</v>
      </c>
      <c r="AW191" s="11" t="s">
        <v>40</v>
      </c>
      <c r="AX191" s="11" t="s">
        <v>77</v>
      </c>
      <c r="AY191" s="217" t="s">
        <v>126</v>
      </c>
    </row>
    <row r="192" s="12" customFormat="1">
      <c r="B192" s="223"/>
      <c r="D192" s="216" t="s">
        <v>136</v>
      </c>
      <c r="E192" s="224" t="s">
        <v>5</v>
      </c>
      <c r="F192" s="225" t="s">
        <v>241</v>
      </c>
      <c r="H192" s="226">
        <v>40.93</v>
      </c>
      <c r="I192" s="227"/>
      <c r="L192" s="223"/>
      <c r="M192" s="228"/>
      <c r="N192" s="229"/>
      <c r="O192" s="229"/>
      <c r="P192" s="229"/>
      <c r="Q192" s="229"/>
      <c r="R192" s="229"/>
      <c r="S192" s="229"/>
      <c r="T192" s="230"/>
      <c r="AT192" s="224" t="s">
        <v>136</v>
      </c>
      <c r="AU192" s="224" t="s">
        <v>86</v>
      </c>
      <c r="AV192" s="12" t="s">
        <v>86</v>
      </c>
      <c r="AW192" s="12" t="s">
        <v>40</v>
      </c>
      <c r="AX192" s="12" t="s">
        <v>77</v>
      </c>
      <c r="AY192" s="224" t="s">
        <v>126</v>
      </c>
    </row>
    <row r="193" s="13" customFormat="1">
      <c r="B193" s="231"/>
      <c r="D193" s="216" t="s">
        <v>136</v>
      </c>
      <c r="E193" s="232" t="s">
        <v>5</v>
      </c>
      <c r="F193" s="233" t="s">
        <v>141</v>
      </c>
      <c r="H193" s="234">
        <v>45.100000000000001</v>
      </c>
      <c r="I193" s="235"/>
      <c r="L193" s="231"/>
      <c r="M193" s="236"/>
      <c r="N193" s="237"/>
      <c r="O193" s="237"/>
      <c r="P193" s="237"/>
      <c r="Q193" s="237"/>
      <c r="R193" s="237"/>
      <c r="S193" s="237"/>
      <c r="T193" s="238"/>
      <c r="AT193" s="232" t="s">
        <v>136</v>
      </c>
      <c r="AU193" s="232" t="s">
        <v>86</v>
      </c>
      <c r="AV193" s="13" t="s">
        <v>134</v>
      </c>
      <c r="AW193" s="13" t="s">
        <v>40</v>
      </c>
      <c r="AX193" s="13" t="s">
        <v>82</v>
      </c>
      <c r="AY193" s="232" t="s">
        <v>126</v>
      </c>
    </row>
    <row r="194" s="1" customFormat="1" ht="16.5" customHeight="1">
      <c r="B194" s="202"/>
      <c r="C194" s="239" t="s">
        <v>242</v>
      </c>
      <c r="D194" s="239" t="s">
        <v>142</v>
      </c>
      <c r="E194" s="240" t="s">
        <v>175</v>
      </c>
      <c r="F194" s="241" t="s">
        <v>176</v>
      </c>
      <c r="G194" s="242" t="s">
        <v>171</v>
      </c>
      <c r="H194" s="243">
        <v>154.99000000000001</v>
      </c>
      <c r="I194" s="244"/>
      <c r="J194" s="245">
        <f>ROUND(I194*H194,2)</f>
        <v>0</v>
      </c>
      <c r="K194" s="241" t="s">
        <v>133</v>
      </c>
      <c r="L194" s="246"/>
      <c r="M194" s="247" t="s">
        <v>5</v>
      </c>
      <c r="N194" s="248" t="s">
        <v>48</v>
      </c>
      <c r="O194" s="48"/>
      <c r="P194" s="212">
        <f>O194*H194</f>
        <v>0</v>
      </c>
      <c r="Q194" s="212">
        <v>0.0027899999999999999</v>
      </c>
      <c r="R194" s="212">
        <f>Q194*H194</f>
        <v>0.43242210000000003</v>
      </c>
      <c r="S194" s="212">
        <v>0</v>
      </c>
      <c r="T194" s="213">
        <f>S194*H194</f>
        <v>0</v>
      </c>
      <c r="AR194" s="25" t="s">
        <v>145</v>
      </c>
      <c r="AT194" s="25" t="s">
        <v>142</v>
      </c>
      <c r="AU194" s="25" t="s">
        <v>86</v>
      </c>
      <c r="AY194" s="25" t="s">
        <v>126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25" t="s">
        <v>82</v>
      </c>
      <c r="BK194" s="214">
        <f>ROUND(I194*H194,2)</f>
        <v>0</v>
      </c>
      <c r="BL194" s="25" t="s">
        <v>134</v>
      </c>
      <c r="BM194" s="25" t="s">
        <v>243</v>
      </c>
    </row>
    <row r="195" s="11" customFormat="1">
      <c r="B195" s="215"/>
      <c r="D195" s="216" t="s">
        <v>136</v>
      </c>
      <c r="E195" s="217" t="s">
        <v>5</v>
      </c>
      <c r="F195" s="218" t="s">
        <v>137</v>
      </c>
      <c r="H195" s="217" t="s">
        <v>5</v>
      </c>
      <c r="I195" s="219"/>
      <c r="L195" s="215"/>
      <c r="M195" s="220"/>
      <c r="N195" s="221"/>
      <c r="O195" s="221"/>
      <c r="P195" s="221"/>
      <c r="Q195" s="221"/>
      <c r="R195" s="221"/>
      <c r="S195" s="221"/>
      <c r="T195" s="222"/>
      <c r="AT195" s="217" t="s">
        <v>136</v>
      </c>
      <c r="AU195" s="217" t="s">
        <v>86</v>
      </c>
      <c r="AV195" s="11" t="s">
        <v>82</v>
      </c>
      <c r="AW195" s="11" t="s">
        <v>40</v>
      </c>
      <c r="AX195" s="11" t="s">
        <v>77</v>
      </c>
      <c r="AY195" s="217" t="s">
        <v>126</v>
      </c>
    </row>
    <row r="196" s="12" customFormat="1">
      <c r="B196" s="223"/>
      <c r="D196" s="216" t="s">
        <v>136</v>
      </c>
      <c r="E196" s="224" t="s">
        <v>5</v>
      </c>
      <c r="F196" s="225" t="s">
        <v>244</v>
      </c>
      <c r="H196" s="226">
        <v>35.729999999999997</v>
      </c>
      <c r="I196" s="227"/>
      <c r="L196" s="223"/>
      <c r="M196" s="228"/>
      <c r="N196" s="229"/>
      <c r="O196" s="229"/>
      <c r="P196" s="229"/>
      <c r="Q196" s="229"/>
      <c r="R196" s="229"/>
      <c r="S196" s="229"/>
      <c r="T196" s="230"/>
      <c r="AT196" s="224" t="s">
        <v>136</v>
      </c>
      <c r="AU196" s="224" t="s">
        <v>86</v>
      </c>
      <c r="AV196" s="12" t="s">
        <v>86</v>
      </c>
      <c r="AW196" s="12" t="s">
        <v>40</v>
      </c>
      <c r="AX196" s="12" t="s">
        <v>77</v>
      </c>
      <c r="AY196" s="224" t="s">
        <v>126</v>
      </c>
    </row>
    <row r="197" s="11" customFormat="1">
      <c r="B197" s="215"/>
      <c r="D197" s="216" t="s">
        <v>136</v>
      </c>
      <c r="E197" s="217" t="s">
        <v>5</v>
      </c>
      <c r="F197" s="218" t="s">
        <v>139</v>
      </c>
      <c r="H197" s="217" t="s">
        <v>5</v>
      </c>
      <c r="I197" s="219"/>
      <c r="L197" s="215"/>
      <c r="M197" s="220"/>
      <c r="N197" s="221"/>
      <c r="O197" s="221"/>
      <c r="P197" s="221"/>
      <c r="Q197" s="221"/>
      <c r="R197" s="221"/>
      <c r="S197" s="221"/>
      <c r="T197" s="222"/>
      <c r="AT197" s="217" t="s">
        <v>136</v>
      </c>
      <c r="AU197" s="217" t="s">
        <v>86</v>
      </c>
      <c r="AV197" s="11" t="s">
        <v>82</v>
      </c>
      <c r="AW197" s="11" t="s">
        <v>40</v>
      </c>
      <c r="AX197" s="11" t="s">
        <v>77</v>
      </c>
      <c r="AY197" s="217" t="s">
        <v>126</v>
      </c>
    </row>
    <row r="198" s="12" customFormat="1">
      <c r="B198" s="223"/>
      <c r="D198" s="216" t="s">
        <v>136</v>
      </c>
      <c r="E198" s="224" t="s">
        <v>5</v>
      </c>
      <c r="F198" s="225" t="s">
        <v>245</v>
      </c>
      <c r="H198" s="226">
        <v>119.26000000000001</v>
      </c>
      <c r="I198" s="227"/>
      <c r="L198" s="223"/>
      <c r="M198" s="228"/>
      <c r="N198" s="229"/>
      <c r="O198" s="229"/>
      <c r="P198" s="229"/>
      <c r="Q198" s="229"/>
      <c r="R198" s="229"/>
      <c r="S198" s="229"/>
      <c r="T198" s="230"/>
      <c r="AT198" s="224" t="s">
        <v>136</v>
      </c>
      <c r="AU198" s="224" t="s">
        <v>86</v>
      </c>
      <c r="AV198" s="12" t="s">
        <v>86</v>
      </c>
      <c r="AW198" s="12" t="s">
        <v>40</v>
      </c>
      <c r="AX198" s="12" t="s">
        <v>77</v>
      </c>
      <c r="AY198" s="224" t="s">
        <v>126</v>
      </c>
    </row>
    <row r="199" s="13" customFormat="1">
      <c r="B199" s="231"/>
      <c r="D199" s="216" t="s">
        <v>136</v>
      </c>
      <c r="E199" s="232" t="s">
        <v>5</v>
      </c>
      <c r="F199" s="233" t="s">
        <v>141</v>
      </c>
      <c r="H199" s="234">
        <v>154.99000000000001</v>
      </c>
      <c r="I199" s="235"/>
      <c r="L199" s="231"/>
      <c r="M199" s="236"/>
      <c r="N199" s="237"/>
      <c r="O199" s="237"/>
      <c r="P199" s="237"/>
      <c r="Q199" s="237"/>
      <c r="R199" s="237"/>
      <c r="S199" s="237"/>
      <c r="T199" s="238"/>
      <c r="AT199" s="232" t="s">
        <v>136</v>
      </c>
      <c r="AU199" s="232" t="s">
        <v>86</v>
      </c>
      <c r="AV199" s="13" t="s">
        <v>134</v>
      </c>
      <c r="AW199" s="13" t="s">
        <v>40</v>
      </c>
      <c r="AX199" s="13" t="s">
        <v>82</v>
      </c>
      <c r="AY199" s="232" t="s">
        <v>126</v>
      </c>
    </row>
    <row r="200" s="1" customFormat="1" ht="16.5" customHeight="1">
      <c r="B200" s="202"/>
      <c r="C200" s="239" t="s">
        <v>246</v>
      </c>
      <c r="D200" s="239" t="s">
        <v>142</v>
      </c>
      <c r="E200" s="240" t="s">
        <v>186</v>
      </c>
      <c r="F200" s="241" t="s">
        <v>187</v>
      </c>
      <c r="G200" s="242" t="s">
        <v>188</v>
      </c>
      <c r="H200" s="243">
        <v>277.69400000000002</v>
      </c>
      <c r="I200" s="244"/>
      <c r="J200" s="245">
        <f>ROUND(I200*H200,2)</f>
        <v>0</v>
      </c>
      <c r="K200" s="241" t="s">
        <v>133</v>
      </c>
      <c r="L200" s="246"/>
      <c r="M200" s="247" t="s">
        <v>5</v>
      </c>
      <c r="N200" s="248" t="s">
        <v>48</v>
      </c>
      <c r="O200" s="48"/>
      <c r="P200" s="212">
        <f>O200*H200</f>
        <v>0</v>
      </c>
      <c r="Q200" s="212">
        <v>0.001</v>
      </c>
      <c r="R200" s="212">
        <f>Q200*H200</f>
        <v>0.277694</v>
      </c>
      <c r="S200" s="212">
        <v>0</v>
      </c>
      <c r="T200" s="213">
        <f>S200*H200</f>
        <v>0</v>
      </c>
      <c r="AR200" s="25" t="s">
        <v>145</v>
      </c>
      <c r="AT200" s="25" t="s">
        <v>142</v>
      </c>
      <c r="AU200" s="25" t="s">
        <v>86</v>
      </c>
      <c r="AY200" s="25" t="s">
        <v>126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25" t="s">
        <v>82</v>
      </c>
      <c r="BK200" s="214">
        <f>ROUND(I200*H200,2)</f>
        <v>0</v>
      </c>
      <c r="BL200" s="25" t="s">
        <v>134</v>
      </c>
      <c r="BM200" s="25" t="s">
        <v>247</v>
      </c>
    </row>
    <row r="201" s="11" customFormat="1">
      <c r="B201" s="215"/>
      <c r="D201" s="216" t="s">
        <v>136</v>
      </c>
      <c r="E201" s="217" t="s">
        <v>5</v>
      </c>
      <c r="F201" s="218" t="s">
        <v>137</v>
      </c>
      <c r="H201" s="217" t="s">
        <v>5</v>
      </c>
      <c r="I201" s="219"/>
      <c r="L201" s="215"/>
      <c r="M201" s="220"/>
      <c r="N201" s="221"/>
      <c r="O201" s="221"/>
      <c r="P201" s="221"/>
      <c r="Q201" s="221"/>
      <c r="R201" s="221"/>
      <c r="S201" s="221"/>
      <c r="T201" s="222"/>
      <c r="AT201" s="217" t="s">
        <v>136</v>
      </c>
      <c r="AU201" s="217" t="s">
        <v>86</v>
      </c>
      <c r="AV201" s="11" t="s">
        <v>82</v>
      </c>
      <c r="AW201" s="11" t="s">
        <v>40</v>
      </c>
      <c r="AX201" s="11" t="s">
        <v>77</v>
      </c>
      <c r="AY201" s="217" t="s">
        <v>126</v>
      </c>
    </row>
    <row r="202" s="12" customFormat="1">
      <c r="B202" s="223"/>
      <c r="D202" s="216" t="s">
        <v>136</v>
      </c>
      <c r="E202" s="224" t="s">
        <v>5</v>
      </c>
      <c r="F202" s="225" t="s">
        <v>248</v>
      </c>
      <c r="H202" s="226">
        <v>86.390000000000001</v>
      </c>
      <c r="I202" s="227"/>
      <c r="L202" s="223"/>
      <c r="M202" s="228"/>
      <c r="N202" s="229"/>
      <c r="O202" s="229"/>
      <c r="P202" s="229"/>
      <c r="Q202" s="229"/>
      <c r="R202" s="229"/>
      <c r="S202" s="229"/>
      <c r="T202" s="230"/>
      <c r="AT202" s="224" t="s">
        <v>136</v>
      </c>
      <c r="AU202" s="224" t="s">
        <v>86</v>
      </c>
      <c r="AV202" s="12" t="s">
        <v>86</v>
      </c>
      <c r="AW202" s="12" t="s">
        <v>40</v>
      </c>
      <c r="AX202" s="12" t="s">
        <v>77</v>
      </c>
      <c r="AY202" s="224" t="s">
        <v>126</v>
      </c>
    </row>
    <row r="203" s="11" customFormat="1">
      <c r="B203" s="215"/>
      <c r="D203" s="216" t="s">
        <v>136</v>
      </c>
      <c r="E203" s="217" t="s">
        <v>5</v>
      </c>
      <c r="F203" s="218" t="s">
        <v>139</v>
      </c>
      <c r="H203" s="217" t="s">
        <v>5</v>
      </c>
      <c r="I203" s="219"/>
      <c r="L203" s="215"/>
      <c r="M203" s="220"/>
      <c r="N203" s="221"/>
      <c r="O203" s="221"/>
      <c r="P203" s="221"/>
      <c r="Q203" s="221"/>
      <c r="R203" s="221"/>
      <c r="S203" s="221"/>
      <c r="T203" s="222"/>
      <c r="AT203" s="217" t="s">
        <v>136</v>
      </c>
      <c r="AU203" s="217" t="s">
        <v>86</v>
      </c>
      <c r="AV203" s="11" t="s">
        <v>82</v>
      </c>
      <c r="AW203" s="11" t="s">
        <v>40</v>
      </c>
      <c r="AX203" s="11" t="s">
        <v>77</v>
      </c>
      <c r="AY203" s="217" t="s">
        <v>126</v>
      </c>
    </row>
    <row r="204" s="12" customFormat="1">
      <c r="B204" s="223"/>
      <c r="D204" s="216" t="s">
        <v>136</v>
      </c>
      <c r="E204" s="224" t="s">
        <v>5</v>
      </c>
      <c r="F204" s="225" t="s">
        <v>249</v>
      </c>
      <c r="H204" s="226">
        <v>191.304</v>
      </c>
      <c r="I204" s="227"/>
      <c r="L204" s="223"/>
      <c r="M204" s="228"/>
      <c r="N204" s="229"/>
      <c r="O204" s="229"/>
      <c r="P204" s="229"/>
      <c r="Q204" s="229"/>
      <c r="R204" s="229"/>
      <c r="S204" s="229"/>
      <c r="T204" s="230"/>
      <c r="AT204" s="224" t="s">
        <v>136</v>
      </c>
      <c r="AU204" s="224" t="s">
        <v>86</v>
      </c>
      <c r="AV204" s="12" t="s">
        <v>86</v>
      </c>
      <c r="AW204" s="12" t="s">
        <v>40</v>
      </c>
      <c r="AX204" s="12" t="s">
        <v>77</v>
      </c>
      <c r="AY204" s="224" t="s">
        <v>126</v>
      </c>
    </row>
    <row r="205" s="13" customFormat="1">
      <c r="B205" s="231"/>
      <c r="D205" s="216" t="s">
        <v>136</v>
      </c>
      <c r="E205" s="232" t="s">
        <v>5</v>
      </c>
      <c r="F205" s="233" t="s">
        <v>141</v>
      </c>
      <c r="H205" s="234">
        <v>277.69400000000002</v>
      </c>
      <c r="I205" s="235"/>
      <c r="L205" s="231"/>
      <c r="M205" s="236"/>
      <c r="N205" s="237"/>
      <c r="O205" s="237"/>
      <c r="P205" s="237"/>
      <c r="Q205" s="237"/>
      <c r="R205" s="237"/>
      <c r="S205" s="237"/>
      <c r="T205" s="238"/>
      <c r="AT205" s="232" t="s">
        <v>136</v>
      </c>
      <c r="AU205" s="232" t="s">
        <v>86</v>
      </c>
      <c r="AV205" s="13" t="s">
        <v>134</v>
      </c>
      <c r="AW205" s="13" t="s">
        <v>40</v>
      </c>
      <c r="AX205" s="13" t="s">
        <v>82</v>
      </c>
      <c r="AY205" s="232" t="s">
        <v>126</v>
      </c>
    </row>
    <row r="206" s="1" customFormat="1" ht="16.5" customHeight="1">
      <c r="B206" s="202"/>
      <c r="C206" s="239" t="s">
        <v>250</v>
      </c>
      <c r="D206" s="239" t="s">
        <v>142</v>
      </c>
      <c r="E206" s="240" t="s">
        <v>180</v>
      </c>
      <c r="F206" s="241" t="s">
        <v>181</v>
      </c>
      <c r="G206" s="242" t="s">
        <v>132</v>
      </c>
      <c r="H206" s="243">
        <v>93</v>
      </c>
      <c r="I206" s="244"/>
      <c r="J206" s="245">
        <f>ROUND(I206*H206,2)</f>
        <v>0</v>
      </c>
      <c r="K206" s="241" t="s">
        <v>133</v>
      </c>
      <c r="L206" s="246"/>
      <c r="M206" s="247" t="s">
        <v>5</v>
      </c>
      <c r="N206" s="248" t="s">
        <v>48</v>
      </c>
      <c r="O206" s="48"/>
      <c r="P206" s="212">
        <f>O206*H206</f>
        <v>0</v>
      </c>
      <c r="Q206" s="212">
        <v>0.00010000000000000001</v>
      </c>
      <c r="R206" s="212">
        <f>Q206*H206</f>
        <v>0.009300000000000001</v>
      </c>
      <c r="S206" s="212">
        <v>0</v>
      </c>
      <c r="T206" s="213">
        <f>S206*H206</f>
        <v>0</v>
      </c>
      <c r="AR206" s="25" t="s">
        <v>145</v>
      </c>
      <c r="AT206" s="25" t="s">
        <v>142</v>
      </c>
      <c r="AU206" s="25" t="s">
        <v>86</v>
      </c>
      <c r="AY206" s="25" t="s">
        <v>126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25" t="s">
        <v>82</v>
      </c>
      <c r="BK206" s="214">
        <f>ROUND(I206*H206,2)</f>
        <v>0</v>
      </c>
      <c r="BL206" s="25" t="s">
        <v>134</v>
      </c>
      <c r="BM206" s="25" t="s">
        <v>251</v>
      </c>
    </row>
    <row r="207" s="11" customFormat="1">
      <c r="B207" s="215"/>
      <c r="D207" s="216" t="s">
        <v>136</v>
      </c>
      <c r="E207" s="217" t="s">
        <v>5</v>
      </c>
      <c r="F207" s="218" t="s">
        <v>137</v>
      </c>
      <c r="H207" s="217" t="s">
        <v>5</v>
      </c>
      <c r="I207" s="219"/>
      <c r="L207" s="215"/>
      <c r="M207" s="220"/>
      <c r="N207" s="221"/>
      <c r="O207" s="221"/>
      <c r="P207" s="221"/>
      <c r="Q207" s="221"/>
      <c r="R207" s="221"/>
      <c r="S207" s="221"/>
      <c r="T207" s="222"/>
      <c r="AT207" s="217" t="s">
        <v>136</v>
      </c>
      <c r="AU207" s="217" t="s">
        <v>86</v>
      </c>
      <c r="AV207" s="11" t="s">
        <v>82</v>
      </c>
      <c r="AW207" s="11" t="s">
        <v>40</v>
      </c>
      <c r="AX207" s="11" t="s">
        <v>77</v>
      </c>
      <c r="AY207" s="217" t="s">
        <v>126</v>
      </c>
    </row>
    <row r="208" s="12" customFormat="1">
      <c r="B208" s="223"/>
      <c r="D208" s="216" t="s">
        <v>136</v>
      </c>
      <c r="E208" s="224" t="s">
        <v>5</v>
      </c>
      <c r="F208" s="225" t="s">
        <v>252</v>
      </c>
      <c r="H208" s="226">
        <v>20</v>
      </c>
      <c r="I208" s="227"/>
      <c r="L208" s="223"/>
      <c r="M208" s="228"/>
      <c r="N208" s="229"/>
      <c r="O208" s="229"/>
      <c r="P208" s="229"/>
      <c r="Q208" s="229"/>
      <c r="R208" s="229"/>
      <c r="S208" s="229"/>
      <c r="T208" s="230"/>
      <c r="AT208" s="224" t="s">
        <v>136</v>
      </c>
      <c r="AU208" s="224" t="s">
        <v>86</v>
      </c>
      <c r="AV208" s="12" t="s">
        <v>86</v>
      </c>
      <c r="AW208" s="12" t="s">
        <v>40</v>
      </c>
      <c r="AX208" s="12" t="s">
        <v>77</v>
      </c>
      <c r="AY208" s="224" t="s">
        <v>126</v>
      </c>
    </row>
    <row r="209" s="11" customFormat="1">
      <c r="B209" s="215"/>
      <c r="D209" s="216" t="s">
        <v>136</v>
      </c>
      <c r="E209" s="217" t="s">
        <v>5</v>
      </c>
      <c r="F209" s="218" t="s">
        <v>139</v>
      </c>
      <c r="H209" s="217" t="s">
        <v>5</v>
      </c>
      <c r="I209" s="219"/>
      <c r="L209" s="215"/>
      <c r="M209" s="220"/>
      <c r="N209" s="221"/>
      <c r="O209" s="221"/>
      <c r="P209" s="221"/>
      <c r="Q209" s="221"/>
      <c r="R209" s="221"/>
      <c r="S209" s="221"/>
      <c r="T209" s="222"/>
      <c r="AT209" s="217" t="s">
        <v>136</v>
      </c>
      <c r="AU209" s="217" t="s">
        <v>86</v>
      </c>
      <c r="AV209" s="11" t="s">
        <v>82</v>
      </c>
      <c r="AW209" s="11" t="s">
        <v>40</v>
      </c>
      <c r="AX209" s="11" t="s">
        <v>77</v>
      </c>
      <c r="AY209" s="217" t="s">
        <v>126</v>
      </c>
    </row>
    <row r="210" s="12" customFormat="1">
      <c r="B210" s="223"/>
      <c r="D210" s="216" t="s">
        <v>136</v>
      </c>
      <c r="E210" s="224" t="s">
        <v>5</v>
      </c>
      <c r="F210" s="225" t="s">
        <v>253</v>
      </c>
      <c r="H210" s="226">
        <v>73</v>
      </c>
      <c r="I210" s="227"/>
      <c r="L210" s="223"/>
      <c r="M210" s="228"/>
      <c r="N210" s="229"/>
      <c r="O210" s="229"/>
      <c r="P210" s="229"/>
      <c r="Q210" s="229"/>
      <c r="R210" s="229"/>
      <c r="S210" s="229"/>
      <c r="T210" s="230"/>
      <c r="AT210" s="224" t="s">
        <v>136</v>
      </c>
      <c r="AU210" s="224" t="s">
        <v>86</v>
      </c>
      <c r="AV210" s="12" t="s">
        <v>86</v>
      </c>
      <c r="AW210" s="12" t="s">
        <v>40</v>
      </c>
      <c r="AX210" s="12" t="s">
        <v>77</v>
      </c>
      <c r="AY210" s="224" t="s">
        <v>126</v>
      </c>
    </row>
    <row r="211" s="13" customFormat="1">
      <c r="B211" s="231"/>
      <c r="D211" s="216" t="s">
        <v>136</v>
      </c>
      <c r="E211" s="232" t="s">
        <v>5</v>
      </c>
      <c r="F211" s="233" t="s">
        <v>141</v>
      </c>
      <c r="H211" s="234">
        <v>93</v>
      </c>
      <c r="I211" s="235"/>
      <c r="L211" s="231"/>
      <c r="M211" s="236"/>
      <c r="N211" s="237"/>
      <c r="O211" s="237"/>
      <c r="P211" s="237"/>
      <c r="Q211" s="237"/>
      <c r="R211" s="237"/>
      <c r="S211" s="237"/>
      <c r="T211" s="238"/>
      <c r="AT211" s="232" t="s">
        <v>136</v>
      </c>
      <c r="AU211" s="232" t="s">
        <v>86</v>
      </c>
      <c r="AV211" s="13" t="s">
        <v>134</v>
      </c>
      <c r="AW211" s="13" t="s">
        <v>40</v>
      </c>
      <c r="AX211" s="13" t="s">
        <v>82</v>
      </c>
      <c r="AY211" s="232" t="s">
        <v>126</v>
      </c>
    </row>
    <row r="212" s="1" customFormat="1" ht="16.5" customHeight="1">
      <c r="B212" s="202"/>
      <c r="C212" s="203" t="s">
        <v>254</v>
      </c>
      <c r="D212" s="203" t="s">
        <v>129</v>
      </c>
      <c r="E212" s="204" t="s">
        <v>255</v>
      </c>
      <c r="F212" s="205" t="s">
        <v>256</v>
      </c>
      <c r="G212" s="206" t="s">
        <v>132</v>
      </c>
      <c r="H212" s="207">
        <v>26</v>
      </c>
      <c r="I212" s="208"/>
      <c r="J212" s="209">
        <f>ROUND(I212*H212,2)</f>
        <v>0</v>
      </c>
      <c r="K212" s="205" t="s">
        <v>133</v>
      </c>
      <c r="L212" s="47"/>
      <c r="M212" s="210" t="s">
        <v>5</v>
      </c>
      <c r="N212" s="211" t="s">
        <v>48</v>
      </c>
      <c r="O212" s="48"/>
      <c r="P212" s="212">
        <f>O212*H212</f>
        <v>0</v>
      </c>
      <c r="Q212" s="212">
        <v>0</v>
      </c>
      <c r="R212" s="212">
        <f>Q212*H212</f>
        <v>0</v>
      </c>
      <c r="S212" s="212">
        <v>0.02307</v>
      </c>
      <c r="T212" s="213">
        <f>S212*H212</f>
        <v>0.59982000000000002</v>
      </c>
      <c r="AR212" s="25" t="s">
        <v>134</v>
      </c>
      <c r="AT212" s="25" t="s">
        <v>129</v>
      </c>
      <c r="AU212" s="25" t="s">
        <v>86</v>
      </c>
      <c r="AY212" s="25" t="s">
        <v>126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25" t="s">
        <v>82</v>
      </c>
      <c r="BK212" s="214">
        <f>ROUND(I212*H212,2)</f>
        <v>0</v>
      </c>
      <c r="BL212" s="25" t="s">
        <v>134</v>
      </c>
      <c r="BM212" s="25" t="s">
        <v>257</v>
      </c>
    </row>
    <row r="213" s="11" customFormat="1">
      <c r="B213" s="215"/>
      <c r="D213" s="216" t="s">
        <v>136</v>
      </c>
      <c r="E213" s="217" t="s">
        <v>5</v>
      </c>
      <c r="F213" s="218" t="s">
        <v>258</v>
      </c>
      <c r="H213" s="217" t="s">
        <v>5</v>
      </c>
      <c r="I213" s="219"/>
      <c r="L213" s="215"/>
      <c r="M213" s="220"/>
      <c r="N213" s="221"/>
      <c r="O213" s="221"/>
      <c r="P213" s="221"/>
      <c r="Q213" s="221"/>
      <c r="R213" s="221"/>
      <c r="S213" s="221"/>
      <c r="T213" s="222"/>
      <c r="AT213" s="217" t="s">
        <v>136</v>
      </c>
      <c r="AU213" s="217" t="s">
        <v>86</v>
      </c>
      <c r="AV213" s="11" t="s">
        <v>82</v>
      </c>
      <c r="AW213" s="11" t="s">
        <v>40</v>
      </c>
      <c r="AX213" s="11" t="s">
        <v>77</v>
      </c>
      <c r="AY213" s="217" t="s">
        <v>126</v>
      </c>
    </row>
    <row r="214" s="12" customFormat="1">
      <c r="B214" s="223"/>
      <c r="D214" s="216" t="s">
        <v>136</v>
      </c>
      <c r="E214" s="224" t="s">
        <v>5</v>
      </c>
      <c r="F214" s="225" t="s">
        <v>259</v>
      </c>
      <c r="H214" s="226">
        <v>26</v>
      </c>
      <c r="I214" s="227"/>
      <c r="L214" s="223"/>
      <c r="M214" s="228"/>
      <c r="N214" s="229"/>
      <c r="O214" s="229"/>
      <c r="P214" s="229"/>
      <c r="Q214" s="229"/>
      <c r="R214" s="229"/>
      <c r="S214" s="229"/>
      <c r="T214" s="230"/>
      <c r="AT214" s="224" t="s">
        <v>136</v>
      </c>
      <c r="AU214" s="224" t="s">
        <v>86</v>
      </c>
      <c r="AV214" s="12" t="s">
        <v>86</v>
      </c>
      <c r="AW214" s="12" t="s">
        <v>40</v>
      </c>
      <c r="AX214" s="12" t="s">
        <v>77</v>
      </c>
      <c r="AY214" s="224" t="s">
        <v>126</v>
      </c>
    </row>
    <row r="215" s="13" customFormat="1">
      <c r="B215" s="231"/>
      <c r="D215" s="216" t="s">
        <v>136</v>
      </c>
      <c r="E215" s="232" t="s">
        <v>5</v>
      </c>
      <c r="F215" s="233" t="s">
        <v>141</v>
      </c>
      <c r="H215" s="234">
        <v>26</v>
      </c>
      <c r="I215" s="235"/>
      <c r="L215" s="231"/>
      <c r="M215" s="236"/>
      <c r="N215" s="237"/>
      <c r="O215" s="237"/>
      <c r="P215" s="237"/>
      <c r="Q215" s="237"/>
      <c r="R215" s="237"/>
      <c r="S215" s="237"/>
      <c r="T215" s="238"/>
      <c r="AT215" s="232" t="s">
        <v>136</v>
      </c>
      <c r="AU215" s="232" t="s">
        <v>86</v>
      </c>
      <c r="AV215" s="13" t="s">
        <v>134</v>
      </c>
      <c r="AW215" s="13" t="s">
        <v>40</v>
      </c>
      <c r="AX215" s="13" t="s">
        <v>82</v>
      </c>
      <c r="AY215" s="232" t="s">
        <v>126</v>
      </c>
    </row>
    <row r="216" s="10" customFormat="1" ht="29.88" customHeight="1">
      <c r="B216" s="189"/>
      <c r="D216" s="190" t="s">
        <v>76</v>
      </c>
      <c r="E216" s="200" t="s">
        <v>260</v>
      </c>
      <c r="F216" s="200" t="s">
        <v>261</v>
      </c>
      <c r="I216" s="192"/>
      <c r="J216" s="201">
        <f>BK216</f>
        <v>0</v>
      </c>
      <c r="L216" s="189"/>
      <c r="M216" s="194"/>
      <c r="N216" s="195"/>
      <c r="O216" s="195"/>
      <c r="P216" s="196">
        <f>SUM(P217:P224)</f>
        <v>0</v>
      </c>
      <c r="Q216" s="195"/>
      <c r="R216" s="196">
        <f>SUM(R217:R224)</f>
        <v>0</v>
      </c>
      <c r="S216" s="195"/>
      <c r="T216" s="197">
        <f>SUM(T217:T224)</f>
        <v>0</v>
      </c>
      <c r="AR216" s="190" t="s">
        <v>82</v>
      </c>
      <c r="AT216" s="198" t="s">
        <v>76</v>
      </c>
      <c r="AU216" s="198" t="s">
        <v>82</v>
      </c>
      <c r="AY216" s="190" t="s">
        <v>126</v>
      </c>
      <c r="BK216" s="199">
        <f>SUM(BK217:BK224)</f>
        <v>0</v>
      </c>
    </row>
    <row r="217" s="1" customFormat="1" ht="16.5" customHeight="1">
      <c r="B217" s="202"/>
      <c r="C217" s="203" t="s">
        <v>262</v>
      </c>
      <c r="D217" s="203" t="s">
        <v>129</v>
      </c>
      <c r="E217" s="204" t="s">
        <v>263</v>
      </c>
      <c r="F217" s="205" t="s">
        <v>264</v>
      </c>
      <c r="G217" s="206" t="s">
        <v>265</v>
      </c>
      <c r="H217" s="207">
        <v>0.59999999999999998</v>
      </c>
      <c r="I217" s="208"/>
      <c r="J217" s="209">
        <f>ROUND(I217*H217,2)</f>
        <v>0</v>
      </c>
      <c r="K217" s="205" t="s">
        <v>133</v>
      </c>
      <c r="L217" s="47"/>
      <c r="M217" s="210" t="s">
        <v>5</v>
      </c>
      <c r="N217" s="211" t="s">
        <v>48</v>
      </c>
      <c r="O217" s="48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25" t="s">
        <v>134</v>
      </c>
      <c r="AT217" s="25" t="s">
        <v>129</v>
      </c>
      <c r="AU217" s="25" t="s">
        <v>86</v>
      </c>
      <c r="AY217" s="25" t="s">
        <v>126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25" t="s">
        <v>82</v>
      </c>
      <c r="BK217" s="214">
        <f>ROUND(I217*H217,2)</f>
        <v>0</v>
      </c>
      <c r="BL217" s="25" t="s">
        <v>134</v>
      </c>
      <c r="BM217" s="25" t="s">
        <v>266</v>
      </c>
    </row>
    <row r="218" s="11" customFormat="1">
      <c r="B218" s="215"/>
      <c r="D218" s="216" t="s">
        <v>136</v>
      </c>
      <c r="E218" s="217" t="s">
        <v>5</v>
      </c>
      <c r="F218" s="218" t="s">
        <v>267</v>
      </c>
      <c r="H218" s="217" t="s">
        <v>5</v>
      </c>
      <c r="I218" s="219"/>
      <c r="L218" s="215"/>
      <c r="M218" s="220"/>
      <c r="N218" s="221"/>
      <c r="O218" s="221"/>
      <c r="P218" s="221"/>
      <c r="Q218" s="221"/>
      <c r="R218" s="221"/>
      <c r="S218" s="221"/>
      <c r="T218" s="222"/>
      <c r="AT218" s="217" t="s">
        <v>136</v>
      </c>
      <c r="AU218" s="217" t="s">
        <v>86</v>
      </c>
      <c r="AV218" s="11" t="s">
        <v>82</v>
      </c>
      <c r="AW218" s="11" t="s">
        <v>40</v>
      </c>
      <c r="AX218" s="11" t="s">
        <v>77</v>
      </c>
      <c r="AY218" s="217" t="s">
        <v>126</v>
      </c>
    </row>
    <row r="219" s="12" customFormat="1">
      <c r="B219" s="223"/>
      <c r="D219" s="216" t="s">
        <v>136</v>
      </c>
      <c r="E219" s="224" t="s">
        <v>5</v>
      </c>
      <c r="F219" s="225" t="s">
        <v>268</v>
      </c>
      <c r="H219" s="226">
        <v>0.59999999999999998</v>
      </c>
      <c r="I219" s="227"/>
      <c r="L219" s="223"/>
      <c r="M219" s="228"/>
      <c r="N219" s="229"/>
      <c r="O219" s="229"/>
      <c r="P219" s="229"/>
      <c r="Q219" s="229"/>
      <c r="R219" s="229"/>
      <c r="S219" s="229"/>
      <c r="T219" s="230"/>
      <c r="AT219" s="224" t="s">
        <v>136</v>
      </c>
      <c r="AU219" s="224" t="s">
        <v>86</v>
      </c>
      <c r="AV219" s="12" t="s">
        <v>86</v>
      </c>
      <c r="AW219" s="12" t="s">
        <v>40</v>
      </c>
      <c r="AX219" s="12" t="s">
        <v>77</v>
      </c>
      <c r="AY219" s="224" t="s">
        <v>126</v>
      </c>
    </row>
    <row r="220" s="13" customFormat="1">
      <c r="B220" s="231"/>
      <c r="D220" s="216" t="s">
        <v>136</v>
      </c>
      <c r="E220" s="232" t="s">
        <v>5</v>
      </c>
      <c r="F220" s="233" t="s">
        <v>141</v>
      </c>
      <c r="H220" s="234">
        <v>0.59999999999999998</v>
      </c>
      <c r="I220" s="235"/>
      <c r="L220" s="231"/>
      <c r="M220" s="236"/>
      <c r="N220" s="237"/>
      <c r="O220" s="237"/>
      <c r="P220" s="237"/>
      <c r="Q220" s="237"/>
      <c r="R220" s="237"/>
      <c r="S220" s="237"/>
      <c r="T220" s="238"/>
      <c r="AT220" s="232" t="s">
        <v>136</v>
      </c>
      <c r="AU220" s="232" t="s">
        <v>86</v>
      </c>
      <c r="AV220" s="13" t="s">
        <v>134</v>
      </c>
      <c r="AW220" s="13" t="s">
        <v>40</v>
      </c>
      <c r="AX220" s="13" t="s">
        <v>82</v>
      </c>
      <c r="AY220" s="232" t="s">
        <v>126</v>
      </c>
    </row>
    <row r="221" s="1" customFormat="1" ht="16.5" customHeight="1">
      <c r="B221" s="202"/>
      <c r="C221" s="203" t="s">
        <v>269</v>
      </c>
      <c r="D221" s="203" t="s">
        <v>129</v>
      </c>
      <c r="E221" s="204" t="s">
        <v>270</v>
      </c>
      <c r="F221" s="205" t="s">
        <v>271</v>
      </c>
      <c r="G221" s="206" t="s">
        <v>188</v>
      </c>
      <c r="H221" s="207">
        <v>-600</v>
      </c>
      <c r="I221" s="208"/>
      <c r="J221" s="209">
        <f>ROUND(I221*H221,2)</f>
        <v>0</v>
      </c>
      <c r="K221" s="205" t="s">
        <v>133</v>
      </c>
      <c r="L221" s="47"/>
      <c r="M221" s="210" t="s">
        <v>5</v>
      </c>
      <c r="N221" s="211" t="s">
        <v>48</v>
      </c>
      <c r="O221" s="48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AR221" s="25" t="s">
        <v>134</v>
      </c>
      <c r="AT221" s="25" t="s">
        <v>129</v>
      </c>
      <c r="AU221" s="25" t="s">
        <v>86</v>
      </c>
      <c r="AY221" s="25" t="s">
        <v>126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25" t="s">
        <v>82</v>
      </c>
      <c r="BK221" s="214">
        <f>ROUND(I221*H221,2)</f>
        <v>0</v>
      </c>
      <c r="BL221" s="25" t="s">
        <v>134</v>
      </c>
      <c r="BM221" s="25" t="s">
        <v>272</v>
      </c>
    </row>
    <row r="222" s="11" customFormat="1">
      <c r="B222" s="215"/>
      <c r="D222" s="216" t="s">
        <v>136</v>
      </c>
      <c r="E222" s="217" t="s">
        <v>5</v>
      </c>
      <c r="F222" s="218" t="s">
        <v>258</v>
      </c>
      <c r="H222" s="217" t="s">
        <v>5</v>
      </c>
      <c r="I222" s="219"/>
      <c r="L222" s="215"/>
      <c r="M222" s="220"/>
      <c r="N222" s="221"/>
      <c r="O222" s="221"/>
      <c r="P222" s="221"/>
      <c r="Q222" s="221"/>
      <c r="R222" s="221"/>
      <c r="S222" s="221"/>
      <c r="T222" s="222"/>
      <c r="AT222" s="217" t="s">
        <v>136</v>
      </c>
      <c r="AU222" s="217" t="s">
        <v>86</v>
      </c>
      <c r="AV222" s="11" t="s">
        <v>82</v>
      </c>
      <c r="AW222" s="11" t="s">
        <v>40</v>
      </c>
      <c r="AX222" s="11" t="s">
        <v>77</v>
      </c>
      <c r="AY222" s="217" t="s">
        <v>126</v>
      </c>
    </row>
    <row r="223" s="12" customFormat="1">
      <c r="B223" s="223"/>
      <c r="D223" s="216" t="s">
        <v>136</v>
      </c>
      <c r="E223" s="224" t="s">
        <v>5</v>
      </c>
      <c r="F223" s="225" t="s">
        <v>273</v>
      </c>
      <c r="H223" s="226">
        <v>-600</v>
      </c>
      <c r="I223" s="227"/>
      <c r="L223" s="223"/>
      <c r="M223" s="228"/>
      <c r="N223" s="229"/>
      <c r="O223" s="229"/>
      <c r="P223" s="229"/>
      <c r="Q223" s="229"/>
      <c r="R223" s="229"/>
      <c r="S223" s="229"/>
      <c r="T223" s="230"/>
      <c r="AT223" s="224" t="s">
        <v>136</v>
      </c>
      <c r="AU223" s="224" t="s">
        <v>86</v>
      </c>
      <c r="AV223" s="12" t="s">
        <v>86</v>
      </c>
      <c r="AW223" s="12" t="s">
        <v>40</v>
      </c>
      <c r="AX223" s="12" t="s">
        <v>77</v>
      </c>
      <c r="AY223" s="224" t="s">
        <v>126</v>
      </c>
    </row>
    <row r="224" s="13" customFormat="1">
      <c r="B224" s="231"/>
      <c r="D224" s="216" t="s">
        <v>136</v>
      </c>
      <c r="E224" s="232" t="s">
        <v>5</v>
      </c>
      <c r="F224" s="233" t="s">
        <v>141</v>
      </c>
      <c r="H224" s="234">
        <v>-600</v>
      </c>
      <c r="I224" s="235"/>
      <c r="L224" s="231"/>
      <c r="M224" s="236"/>
      <c r="N224" s="237"/>
      <c r="O224" s="237"/>
      <c r="P224" s="237"/>
      <c r="Q224" s="237"/>
      <c r="R224" s="237"/>
      <c r="S224" s="237"/>
      <c r="T224" s="238"/>
      <c r="AT224" s="232" t="s">
        <v>136</v>
      </c>
      <c r="AU224" s="232" t="s">
        <v>86</v>
      </c>
      <c r="AV224" s="13" t="s">
        <v>134</v>
      </c>
      <c r="AW224" s="13" t="s">
        <v>40</v>
      </c>
      <c r="AX224" s="13" t="s">
        <v>82</v>
      </c>
      <c r="AY224" s="232" t="s">
        <v>126</v>
      </c>
    </row>
    <row r="225" s="10" customFormat="1" ht="29.88" customHeight="1">
      <c r="B225" s="189"/>
      <c r="D225" s="190" t="s">
        <v>76</v>
      </c>
      <c r="E225" s="200" t="s">
        <v>274</v>
      </c>
      <c r="F225" s="200" t="s">
        <v>275</v>
      </c>
      <c r="I225" s="192"/>
      <c r="J225" s="201">
        <f>BK225</f>
        <v>0</v>
      </c>
      <c r="L225" s="189"/>
      <c r="M225" s="194"/>
      <c r="N225" s="195"/>
      <c r="O225" s="195"/>
      <c r="P225" s="196">
        <f>SUM(P226:P228)</f>
        <v>0</v>
      </c>
      <c r="Q225" s="195"/>
      <c r="R225" s="196">
        <f>SUM(R226:R228)</f>
        <v>0</v>
      </c>
      <c r="S225" s="195"/>
      <c r="T225" s="197">
        <f>SUM(T226:T228)</f>
        <v>0</v>
      </c>
      <c r="AR225" s="190" t="s">
        <v>82</v>
      </c>
      <c r="AT225" s="198" t="s">
        <v>76</v>
      </c>
      <c r="AU225" s="198" t="s">
        <v>82</v>
      </c>
      <c r="AY225" s="190" t="s">
        <v>126</v>
      </c>
      <c r="BK225" s="199">
        <f>SUM(BK226:BK228)</f>
        <v>0</v>
      </c>
    </row>
    <row r="226" s="1" customFormat="1" ht="16.5" customHeight="1">
      <c r="B226" s="202"/>
      <c r="C226" s="203" t="s">
        <v>276</v>
      </c>
      <c r="D226" s="203" t="s">
        <v>129</v>
      </c>
      <c r="E226" s="204" t="s">
        <v>277</v>
      </c>
      <c r="F226" s="205" t="s">
        <v>278</v>
      </c>
      <c r="G226" s="206" t="s">
        <v>265</v>
      </c>
      <c r="H226" s="207">
        <v>31.094999999999999</v>
      </c>
      <c r="I226" s="208"/>
      <c r="J226" s="209">
        <f>ROUND(I226*H226,2)</f>
        <v>0</v>
      </c>
      <c r="K226" s="205" t="s">
        <v>133</v>
      </c>
      <c r="L226" s="47"/>
      <c r="M226" s="210" t="s">
        <v>5</v>
      </c>
      <c r="N226" s="211" t="s">
        <v>48</v>
      </c>
      <c r="O226" s="48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AR226" s="25" t="s">
        <v>134</v>
      </c>
      <c r="AT226" s="25" t="s">
        <v>129</v>
      </c>
      <c r="AU226" s="25" t="s">
        <v>86</v>
      </c>
      <c r="AY226" s="25" t="s">
        <v>126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25" t="s">
        <v>82</v>
      </c>
      <c r="BK226" s="214">
        <f>ROUND(I226*H226,2)</f>
        <v>0</v>
      </c>
      <c r="BL226" s="25" t="s">
        <v>134</v>
      </c>
      <c r="BM226" s="25" t="s">
        <v>279</v>
      </c>
    </row>
    <row r="227" s="1" customFormat="1">
      <c r="B227" s="47"/>
      <c r="D227" s="216" t="s">
        <v>280</v>
      </c>
      <c r="F227" s="249" t="s">
        <v>281</v>
      </c>
      <c r="I227" s="176"/>
      <c r="L227" s="47"/>
      <c r="M227" s="250"/>
      <c r="N227" s="48"/>
      <c r="O227" s="48"/>
      <c r="P227" s="48"/>
      <c r="Q227" s="48"/>
      <c r="R227" s="48"/>
      <c r="S227" s="48"/>
      <c r="T227" s="86"/>
      <c r="AT227" s="25" t="s">
        <v>280</v>
      </c>
      <c r="AU227" s="25" t="s">
        <v>86</v>
      </c>
    </row>
    <row r="228" s="1" customFormat="1">
      <c r="B228" s="47"/>
      <c r="D228" s="216" t="s">
        <v>282</v>
      </c>
      <c r="F228" s="251" t="s">
        <v>283</v>
      </c>
      <c r="I228" s="176"/>
      <c r="L228" s="47"/>
      <c r="M228" s="250"/>
      <c r="N228" s="48"/>
      <c r="O228" s="48"/>
      <c r="P228" s="48"/>
      <c r="Q228" s="48"/>
      <c r="R228" s="48"/>
      <c r="S228" s="48"/>
      <c r="T228" s="86"/>
      <c r="AT228" s="25" t="s">
        <v>282</v>
      </c>
      <c r="AU228" s="25" t="s">
        <v>86</v>
      </c>
    </row>
    <row r="229" s="10" customFormat="1" ht="37.44001" customHeight="1">
      <c r="B229" s="189"/>
      <c r="D229" s="190" t="s">
        <v>76</v>
      </c>
      <c r="E229" s="191" t="s">
        <v>284</v>
      </c>
      <c r="F229" s="191" t="s">
        <v>285</v>
      </c>
      <c r="I229" s="192"/>
      <c r="J229" s="193">
        <f>BK229</f>
        <v>0</v>
      </c>
      <c r="L229" s="189"/>
      <c r="M229" s="194"/>
      <c r="N229" s="195"/>
      <c r="O229" s="195"/>
      <c r="P229" s="196">
        <f>P230</f>
        <v>0</v>
      </c>
      <c r="Q229" s="195"/>
      <c r="R229" s="196">
        <f>R230</f>
        <v>0</v>
      </c>
      <c r="S229" s="195"/>
      <c r="T229" s="197">
        <f>T230</f>
        <v>0</v>
      </c>
      <c r="AR229" s="190" t="s">
        <v>86</v>
      </c>
      <c r="AT229" s="198" t="s">
        <v>76</v>
      </c>
      <c r="AU229" s="198" t="s">
        <v>77</v>
      </c>
      <c r="AY229" s="190" t="s">
        <v>126</v>
      </c>
      <c r="BK229" s="199">
        <f>BK230</f>
        <v>0</v>
      </c>
    </row>
    <row r="230" s="10" customFormat="1" ht="19.92" customHeight="1">
      <c r="B230" s="189"/>
      <c r="D230" s="190" t="s">
        <v>76</v>
      </c>
      <c r="E230" s="200" t="s">
        <v>286</v>
      </c>
      <c r="F230" s="200" t="s">
        <v>287</v>
      </c>
      <c r="I230" s="192"/>
      <c r="J230" s="201">
        <f>BK230</f>
        <v>0</v>
      </c>
      <c r="L230" s="189"/>
      <c r="M230" s="194"/>
      <c r="N230" s="195"/>
      <c r="O230" s="195"/>
      <c r="P230" s="196">
        <f>SUM(P231:P255)</f>
        <v>0</v>
      </c>
      <c r="Q230" s="195"/>
      <c r="R230" s="196">
        <f>SUM(R231:R255)</f>
        <v>0</v>
      </c>
      <c r="S230" s="195"/>
      <c r="T230" s="197">
        <f>SUM(T231:T255)</f>
        <v>0</v>
      </c>
      <c r="AR230" s="190" t="s">
        <v>86</v>
      </c>
      <c r="AT230" s="198" t="s">
        <v>76</v>
      </c>
      <c r="AU230" s="198" t="s">
        <v>82</v>
      </c>
      <c r="AY230" s="190" t="s">
        <v>126</v>
      </c>
      <c r="BK230" s="199">
        <f>SUM(BK231:BK255)</f>
        <v>0</v>
      </c>
    </row>
    <row r="231" s="1" customFormat="1" ht="16.5" customHeight="1">
      <c r="B231" s="202"/>
      <c r="C231" s="203" t="s">
        <v>288</v>
      </c>
      <c r="D231" s="203" t="s">
        <v>129</v>
      </c>
      <c r="E231" s="204" t="s">
        <v>289</v>
      </c>
      <c r="F231" s="205" t="s">
        <v>290</v>
      </c>
      <c r="G231" s="206" t="s">
        <v>188</v>
      </c>
      <c r="H231" s="207">
        <v>1526.6189999999999</v>
      </c>
      <c r="I231" s="208"/>
      <c r="J231" s="209">
        <f>ROUND(I231*H231,2)</f>
        <v>0</v>
      </c>
      <c r="K231" s="205" t="s">
        <v>133</v>
      </c>
      <c r="L231" s="47"/>
      <c r="M231" s="210" t="s">
        <v>5</v>
      </c>
      <c r="N231" s="211" t="s">
        <v>48</v>
      </c>
      <c r="O231" s="48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AR231" s="25" t="s">
        <v>214</v>
      </c>
      <c r="AT231" s="25" t="s">
        <v>129</v>
      </c>
      <c r="AU231" s="25" t="s">
        <v>86</v>
      </c>
      <c r="AY231" s="25" t="s">
        <v>126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25" t="s">
        <v>82</v>
      </c>
      <c r="BK231" s="214">
        <f>ROUND(I231*H231,2)</f>
        <v>0</v>
      </c>
      <c r="BL231" s="25" t="s">
        <v>214</v>
      </c>
      <c r="BM231" s="25" t="s">
        <v>291</v>
      </c>
    </row>
    <row r="232" s="11" customFormat="1">
      <c r="B232" s="215"/>
      <c r="D232" s="216" t="s">
        <v>136</v>
      </c>
      <c r="E232" s="217" t="s">
        <v>5</v>
      </c>
      <c r="F232" s="218" t="s">
        <v>131</v>
      </c>
      <c r="H232" s="217" t="s">
        <v>5</v>
      </c>
      <c r="I232" s="219"/>
      <c r="L232" s="215"/>
      <c r="M232" s="220"/>
      <c r="N232" s="221"/>
      <c r="O232" s="221"/>
      <c r="P232" s="221"/>
      <c r="Q232" s="221"/>
      <c r="R232" s="221"/>
      <c r="S232" s="221"/>
      <c r="T232" s="222"/>
      <c r="AT232" s="217" t="s">
        <v>136</v>
      </c>
      <c r="AU232" s="217" t="s">
        <v>86</v>
      </c>
      <c r="AV232" s="11" t="s">
        <v>82</v>
      </c>
      <c r="AW232" s="11" t="s">
        <v>40</v>
      </c>
      <c r="AX232" s="11" t="s">
        <v>77</v>
      </c>
      <c r="AY232" s="217" t="s">
        <v>126</v>
      </c>
    </row>
    <row r="233" s="11" customFormat="1">
      <c r="B233" s="215"/>
      <c r="D233" s="216" t="s">
        <v>136</v>
      </c>
      <c r="E233" s="217" t="s">
        <v>5</v>
      </c>
      <c r="F233" s="218" t="s">
        <v>137</v>
      </c>
      <c r="H233" s="217" t="s">
        <v>5</v>
      </c>
      <c r="I233" s="219"/>
      <c r="L233" s="215"/>
      <c r="M233" s="220"/>
      <c r="N233" s="221"/>
      <c r="O233" s="221"/>
      <c r="P233" s="221"/>
      <c r="Q233" s="221"/>
      <c r="R233" s="221"/>
      <c r="S233" s="221"/>
      <c r="T233" s="222"/>
      <c r="AT233" s="217" t="s">
        <v>136</v>
      </c>
      <c r="AU233" s="217" t="s">
        <v>86</v>
      </c>
      <c r="AV233" s="11" t="s">
        <v>82</v>
      </c>
      <c r="AW233" s="11" t="s">
        <v>40</v>
      </c>
      <c r="AX233" s="11" t="s">
        <v>77</v>
      </c>
      <c r="AY233" s="217" t="s">
        <v>126</v>
      </c>
    </row>
    <row r="234" s="12" customFormat="1">
      <c r="B234" s="223"/>
      <c r="D234" s="216" t="s">
        <v>136</v>
      </c>
      <c r="E234" s="224" t="s">
        <v>5</v>
      </c>
      <c r="F234" s="225" t="s">
        <v>292</v>
      </c>
      <c r="H234" s="226">
        <v>259.36099999999999</v>
      </c>
      <c r="I234" s="227"/>
      <c r="L234" s="223"/>
      <c r="M234" s="228"/>
      <c r="N234" s="229"/>
      <c r="O234" s="229"/>
      <c r="P234" s="229"/>
      <c r="Q234" s="229"/>
      <c r="R234" s="229"/>
      <c r="S234" s="229"/>
      <c r="T234" s="230"/>
      <c r="AT234" s="224" t="s">
        <v>136</v>
      </c>
      <c r="AU234" s="224" t="s">
        <v>86</v>
      </c>
      <c r="AV234" s="12" t="s">
        <v>86</v>
      </c>
      <c r="AW234" s="12" t="s">
        <v>40</v>
      </c>
      <c r="AX234" s="12" t="s">
        <v>77</v>
      </c>
      <c r="AY234" s="224" t="s">
        <v>126</v>
      </c>
    </row>
    <row r="235" s="12" customFormat="1">
      <c r="B235" s="223"/>
      <c r="D235" s="216" t="s">
        <v>136</v>
      </c>
      <c r="E235" s="224" t="s">
        <v>5</v>
      </c>
      <c r="F235" s="225" t="s">
        <v>293</v>
      </c>
      <c r="H235" s="226">
        <v>58.737000000000002</v>
      </c>
      <c r="I235" s="227"/>
      <c r="L235" s="223"/>
      <c r="M235" s="228"/>
      <c r="N235" s="229"/>
      <c r="O235" s="229"/>
      <c r="P235" s="229"/>
      <c r="Q235" s="229"/>
      <c r="R235" s="229"/>
      <c r="S235" s="229"/>
      <c r="T235" s="230"/>
      <c r="AT235" s="224" t="s">
        <v>136</v>
      </c>
      <c r="AU235" s="224" t="s">
        <v>86</v>
      </c>
      <c r="AV235" s="12" t="s">
        <v>86</v>
      </c>
      <c r="AW235" s="12" t="s">
        <v>40</v>
      </c>
      <c r="AX235" s="12" t="s">
        <v>77</v>
      </c>
      <c r="AY235" s="224" t="s">
        <v>126</v>
      </c>
    </row>
    <row r="236" s="12" customFormat="1">
      <c r="B236" s="223"/>
      <c r="D236" s="216" t="s">
        <v>136</v>
      </c>
      <c r="E236" s="224" t="s">
        <v>5</v>
      </c>
      <c r="F236" s="225" t="s">
        <v>294</v>
      </c>
      <c r="H236" s="226">
        <v>23.635999999999999</v>
      </c>
      <c r="I236" s="227"/>
      <c r="L236" s="223"/>
      <c r="M236" s="228"/>
      <c r="N236" s="229"/>
      <c r="O236" s="229"/>
      <c r="P236" s="229"/>
      <c r="Q236" s="229"/>
      <c r="R236" s="229"/>
      <c r="S236" s="229"/>
      <c r="T236" s="230"/>
      <c r="AT236" s="224" t="s">
        <v>136</v>
      </c>
      <c r="AU236" s="224" t="s">
        <v>86</v>
      </c>
      <c r="AV236" s="12" t="s">
        <v>86</v>
      </c>
      <c r="AW236" s="12" t="s">
        <v>40</v>
      </c>
      <c r="AX236" s="12" t="s">
        <v>77</v>
      </c>
      <c r="AY236" s="224" t="s">
        <v>126</v>
      </c>
    </row>
    <row r="237" s="14" customFormat="1">
      <c r="B237" s="252"/>
      <c r="D237" s="216" t="s">
        <v>136</v>
      </c>
      <c r="E237" s="253" t="s">
        <v>5</v>
      </c>
      <c r="F237" s="254" t="s">
        <v>295</v>
      </c>
      <c r="H237" s="255">
        <v>341.73399999999998</v>
      </c>
      <c r="I237" s="256"/>
      <c r="L237" s="252"/>
      <c r="M237" s="257"/>
      <c r="N237" s="258"/>
      <c r="O237" s="258"/>
      <c r="P237" s="258"/>
      <c r="Q237" s="258"/>
      <c r="R237" s="258"/>
      <c r="S237" s="258"/>
      <c r="T237" s="259"/>
      <c r="AT237" s="253" t="s">
        <v>136</v>
      </c>
      <c r="AU237" s="253" t="s">
        <v>86</v>
      </c>
      <c r="AV237" s="14" t="s">
        <v>148</v>
      </c>
      <c r="AW237" s="14" t="s">
        <v>40</v>
      </c>
      <c r="AX237" s="14" t="s">
        <v>77</v>
      </c>
      <c r="AY237" s="253" t="s">
        <v>126</v>
      </c>
    </row>
    <row r="238" s="11" customFormat="1">
      <c r="B238" s="215"/>
      <c r="D238" s="216" t="s">
        <v>136</v>
      </c>
      <c r="E238" s="217" t="s">
        <v>5</v>
      </c>
      <c r="F238" s="218" t="s">
        <v>139</v>
      </c>
      <c r="H238" s="217" t="s">
        <v>5</v>
      </c>
      <c r="I238" s="219"/>
      <c r="L238" s="215"/>
      <c r="M238" s="220"/>
      <c r="N238" s="221"/>
      <c r="O238" s="221"/>
      <c r="P238" s="221"/>
      <c r="Q238" s="221"/>
      <c r="R238" s="221"/>
      <c r="S238" s="221"/>
      <c r="T238" s="222"/>
      <c r="AT238" s="217" t="s">
        <v>136</v>
      </c>
      <c r="AU238" s="217" t="s">
        <v>86</v>
      </c>
      <c r="AV238" s="11" t="s">
        <v>82</v>
      </c>
      <c r="AW238" s="11" t="s">
        <v>40</v>
      </c>
      <c r="AX238" s="11" t="s">
        <v>77</v>
      </c>
      <c r="AY238" s="217" t="s">
        <v>126</v>
      </c>
    </row>
    <row r="239" s="12" customFormat="1">
      <c r="B239" s="223"/>
      <c r="D239" s="216" t="s">
        <v>136</v>
      </c>
      <c r="E239" s="224" t="s">
        <v>5</v>
      </c>
      <c r="F239" s="225" t="s">
        <v>296</v>
      </c>
      <c r="H239" s="226">
        <v>10.112</v>
      </c>
      <c r="I239" s="227"/>
      <c r="L239" s="223"/>
      <c r="M239" s="228"/>
      <c r="N239" s="229"/>
      <c r="O239" s="229"/>
      <c r="P239" s="229"/>
      <c r="Q239" s="229"/>
      <c r="R239" s="229"/>
      <c r="S239" s="229"/>
      <c r="T239" s="230"/>
      <c r="AT239" s="224" t="s">
        <v>136</v>
      </c>
      <c r="AU239" s="224" t="s">
        <v>86</v>
      </c>
      <c r="AV239" s="12" t="s">
        <v>86</v>
      </c>
      <c r="AW239" s="12" t="s">
        <v>40</v>
      </c>
      <c r="AX239" s="12" t="s">
        <v>77</v>
      </c>
      <c r="AY239" s="224" t="s">
        <v>126</v>
      </c>
    </row>
    <row r="240" s="12" customFormat="1">
      <c r="B240" s="223"/>
      <c r="D240" s="216" t="s">
        <v>136</v>
      </c>
      <c r="E240" s="224" t="s">
        <v>5</v>
      </c>
      <c r="F240" s="225" t="s">
        <v>297</v>
      </c>
      <c r="H240" s="226">
        <v>3.7589999999999999</v>
      </c>
      <c r="I240" s="227"/>
      <c r="L240" s="223"/>
      <c r="M240" s="228"/>
      <c r="N240" s="229"/>
      <c r="O240" s="229"/>
      <c r="P240" s="229"/>
      <c r="Q240" s="229"/>
      <c r="R240" s="229"/>
      <c r="S240" s="229"/>
      <c r="T240" s="230"/>
      <c r="AT240" s="224" t="s">
        <v>136</v>
      </c>
      <c r="AU240" s="224" t="s">
        <v>86</v>
      </c>
      <c r="AV240" s="12" t="s">
        <v>86</v>
      </c>
      <c r="AW240" s="12" t="s">
        <v>40</v>
      </c>
      <c r="AX240" s="12" t="s">
        <v>77</v>
      </c>
      <c r="AY240" s="224" t="s">
        <v>126</v>
      </c>
    </row>
    <row r="241" s="12" customFormat="1">
      <c r="B241" s="223"/>
      <c r="D241" s="216" t="s">
        <v>136</v>
      </c>
      <c r="E241" s="224" t="s">
        <v>5</v>
      </c>
      <c r="F241" s="225" t="s">
        <v>298</v>
      </c>
      <c r="H241" s="226">
        <v>1.25</v>
      </c>
      <c r="I241" s="227"/>
      <c r="L241" s="223"/>
      <c r="M241" s="228"/>
      <c r="N241" s="229"/>
      <c r="O241" s="229"/>
      <c r="P241" s="229"/>
      <c r="Q241" s="229"/>
      <c r="R241" s="229"/>
      <c r="S241" s="229"/>
      <c r="T241" s="230"/>
      <c r="AT241" s="224" t="s">
        <v>136</v>
      </c>
      <c r="AU241" s="224" t="s">
        <v>86</v>
      </c>
      <c r="AV241" s="12" t="s">
        <v>86</v>
      </c>
      <c r="AW241" s="12" t="s">
        <v>40</v>
      </c>
      <c r="AX241" s="12" t="s">
        <v>77</v>
      </c>
      <c r="AY241" s="224" t="s">
        <v>126</v>
      </c>
    </row>
    <row r="242" s="14" customFormat="1">
      <c r="B242" s="252"/>
      <c r="D242" s="216" t="s">
        <v>136</v>
      </c>
      <c r="E242" s="253" t="s">
        <v>5</v>
      </c>
      <c r="F242" s="254" t="s">
        <v>295</v>
      </c>
      <c r="H242" s="255">
        <v>15.121</v>
      </c>
      <c r="I242" s="256"/>
      <c r="L242" s="252"/>
      <c r="M242" s="257"/>
      <c r="N242" s="258"/>
      <c r="O242" s="258"/>
      <c r="P242" s="258"/>
      <c r="Q242" s="258"/>
      <c r="R242" s="258"/>
      <c r="S242" s="258"/>
      <c r="T242" s="259"/>
      <c r="AT242" s="253" t="s">
        <v>136</v>
      </c>
      <c r="AU242" s="253" t="s">
        <v>86</v>
      </c>
      <c r="AV242" s="14" t="s">
        <v>148</v>
      </c>
      <c r="AW242" s="14" t="s">
        <v>40</v>
      </c>
      <c r="AX242" s="14" t="s">
        <v>77</v>
      </c>
      <c r="AY242" s="253" t="s">
        <v>126</v>
      </c>
    </row>
    <row r="243" s="12" customFormat="1">
      <c r="B243" s="223"/>
      <c r="D243" s="216" t="s">
        <v>136</v>
      </c>
      <c r="E243" s="224" t="s">
        <v>5</v>
      </c>
      <c r="F243" s="225" t="s">
        <v>5</v>
      </c>
      <c r="H243" s="226">
        <v>0</v>
      </c>
      <c r="I243" s="227"/>
      <c r="L243" s="223"/>
      <c r="M243" s="228"/>
      <c r="N243" s="229"/>
      <c r="O243" s="229"/>
      <c r="P243" s="229"/>
      <c r="Q243" s="229"/>
      <c r="R243" s="229"/>
      <c r="S243" s="229"/>
      <c r="T243" s="230"/>
      <c r="AT243" s="224" t="s">
        <v>136</v>
      </c>
      <c r="AU243" s="224" t="s">
        <v>86</v>
      </c>
      <c r="AV243" s="12" t="s">
        <v>86</v>
      </c>
      <c r="AW243" s="12" t="s">
        <v>40</v>
      </c>
      <c r="AX243" s="12" t="s">
        <v>77</v>
      </c>
      <c r="AY243" s="224" t="s">
        <v>126</v>
      </c>
    </row>
    <row r="244" s="11" customFormat="1">
      <c r="B244" s="215"/>
      <c r="D244" s="216" t="s">
        <v>136</v>
      </c>
      <c r="E244" s="217" t="s">
        <v>5</v>
      </c>
      <c r="F244" s="218" t="s">
        <v>194</v>
      </c>
      <c r="H244" s="217" t="s">
        <v>5</v>
      </c>
      <c r="I244" s="219"/>
      <c r="L244" s="215"/>
      <c r="M244" s="220"/>
      <c r="N244" s="221"/>
      <c r="O244" s="221"/>
      <c r="P244" s="221"/>
      <c r="Q244" s="221"/>
      <c r="R244" s="221"/>
      <c r="S244" s="221"/>
      <c r="T244" s="222"/>
      <c r="AT244" s="217" t="s">
        <v>136</v>
      </c>
      <c r="AU244" s="217" t="s">
        <v>86</v>
      </c>
      <c r="AV244" s="11" t="s">
        <v>82</v>
      </c>
      <c r="AW244" s="11" t="s">
        <v>40</v>
      </c>
      <c r="AX244" s="11" t="s">
        <v>77</v>
      </c>
      <c r="AY244" s="217" t="s">
        <v>126</v>
      </c>
    </row>
    <row r="245" s="11" customFormat="1">
      <c r="B245" s="215"/>
      <c r="D245" s="216" t="s">
        <v>136</v>
      </c>
      <c r="E245" s="217" t="s">
        <v>5</v>
      </c>
      <c r="F245" s="218" t="s">
        <v>137</v>
      </c>
      <c r="H245" s="217" t="s">
        <v>5</v>
      </c>
      <c r="I245" s="219"/>
      <c r="L245" s="215"/>
      <c r="M245" s="220"/>
      <c r="N245" s="221"/>
      <c r="O245" s="221"/>
      <c r="P245" s="221"/>
      <c r="Q245" s="221"/>
      <c r="R245" s="221"/>
      <c r="S245" s="221"/>
      <c r="T245" s="222"/>
      <c r="AT245" s="217" t="s">
        <v>136</v>
      </c>
      <c r="AU245" s="217" t="s">
        <v>86</v>
      </c>
      <c r="AV245" s="11" t="s">
        <v>82</v>
      </c>
      <c r="AW245" s="11" t="s">
        <v>40</v>
      </c>
      <c r="AX245" s="11" t="s">
        <v>77</v>
      </c>
      <c r="AY245" s="217" t="s">
        <v>126</v>
      </c>
    </row>
    <row r="246" s="12" customFormat="1">
      <c r="B246" s="223"/>
      <c r="D246" s="216" t="s">
        <v>136</v>
      </c>
      <c r="E246" s="224" t="s">
        <v>5</v>
      </c>
      <c r="F246" s="225" t="s">
        <v>299</v>
      </c>
      <c r="H246" s="226">
        <v>104.74800000000001</v>
      </c>
      <c r="I246" s="227"/>
      <c r="L246" s="223"/>
      <c r="M246" s="228"/>
      <c r="N246" s="229"/>
      <c r="O246" s="229"/>
      <c r="P246" s="229"/>
      <c r="Q246" s="229"/>
      <c r="R246" s="229"/>
      <c r="S246" s="229"/>
      <c r="T246" s="230"/>
      <c r="AT246" s="224" t="s">
        <v>136</v>
      </c>
      <c r="AU246" s="224" t="s">
        <v>86</v>
      </c>
      <c r="AV246" s="12" t="s">
        <v>86</v>
      </c>
      <c r="AW246" s="12" t="s">
        <v>40</v>
      </c>
      <c r="AX246" s="12" t="s">
        <v>77</v>
      </c>
      <c r="AY246" s="224" t="s">
        <v>126</v>
      </c>
    </row>
    <row r="247" s="12" customFormat="1">
      <c r="B247" s="223"/>
      <c r="D247" s="216" t="s">
        <v>136</v>
      </c>
      <c r="E247" s="224" t="s">
        <v>5</v>
      </c>
      <c r="F247" s="225" t="s">
        <v>300</v>
      </c>
      <c r="H247" s="226">
        <v>39.186</v>
      </c>
      <c r="I247" s="227"/>
      <c r="L247" s="223"/>
      <c r="M247" s="228"/>
      <c r="N247" s="229"/>
      <c r="O247" s="229"/>
      <c r="P247" s="229"/>
      <c r="Q247" s="229"/>
      <c r="R247" s="229"/>
      <c r="S247" s="229"/>
      <c r="T247" s="230"/>
      <c r="AT247" s="224" t="s">
        <v>136</v>
      </c>
      <c r="AU247" s="224" t="s">
        <v>86</v>
      </c>
      <c r="AV247" s="12" t="s">
        <v>86</v>
      </c>
      <c r="AW247" s="12" t="s">
        <v>40</v>
      </c>
      <c r="AX247" s="12" t="s">
        <v>77</v>
      </c>
      <c r="AY247" s="224" t="s">
        <v>126</v>
      </c>
    </row>
    <row r="248" s="12" customFormat="1">
      <c r="B248" s="223"/>
      <c r="D248" s="216" t="s">
        <v>136</v>
      </c>
      <c r="E248" s="224" t="s">
        <v>5</v>
      </c>
      <c r="F248" s="225" t="s">
        <v>301</v>
      </c>
      <c r="H248" s="226">
        <v>90.709999999999994</v>
      </c>
      <c r="I248" s="227"/>
      <c r="L248" s="223"/>
      <c r="M248" s="228"/>
      <c r="N248" s="229"/>
      <c r="O248" s="229"/>
      <c r="P248" s="229"/>
      <c r="Q248" s="229"/>
      <c r="R248" s="229"/>
      <c r="S248" s="229"/>
      <c r="T248" s="230"/>
      <c r="AT248" s="224" t="s">
        <v>136</v>
      </c>
      <c r="AU248" s="224" t="s">
        <v>86</v>
      </c>
      <c r="AV248" s="12" t="s">
        <v>86</v>
      </c>
      <c r="AW248" s="12" t="s">
        <v>40</v>
      </c>
      <c r="AX248" s="12" t="s">
        <v>77</v>
      </c>
      <c r="AY248" s="224" t="s">
        <v>126</v>
      </c>
    </row>
    <row r="249" s="14" customFormat="1">
      <c r="B249" s="252"/>
      <c r="D249" s="216" t="s">
        <v>136</v>
      </c>
      <c r="E249" s="253" t="s">
        <v>5</v>
      </c>
      <c r="F249" s="254" t="s">
        <v>295</v>
      </c>
      <c r="H249" s="255">
        <v>234.64400000000001</v>
      </c>
      <c r="I249" s="256"/>
      <c r="L249" s="252"/>
      <c r="M249" s="257"/>
      <c r="N249" s="258"/>
      <c r="O249" s="258"/>
      <c r="P249" s="258"/>
      <c r="Q249" s="258"/>
      <c r="R249" s="258"/>
      <c r="S249" s="258"/>
      <c r="T249" s="259"/>
      <c r="AT249" s="253" t="s">
        <v>136</v>
      </c>
      <c r="AU249" s="253" t="s">
        <v>86</v>
      </c>
      <c r="AV249" s="14" t="s">
        <v>148</v>
      </c>
      <c r="AW249" s="14" t="s">
        <v>40</v>
      </c>
      <c r="AX249" s="14" t="s">
        <v>77</v>
      </c>
      <c r="AY249" s="253" t="s">
        <v>126</v>
      </c>
    </row>
    <row r="250" s="11" customFormat="1">
      <c r="B250" s="215"/>
      <c r="D250" s="216" t="s">
        <v>136</v>
      </c>
      <c r="E250" s="217" t="s">
        <v>5</v>
      </c>
      <c r="F250" s="218" t="s">
        <v>139</v>
      </c>
      <c r="H250" s="217" t="s">
        <v>5</v>
      </c>
      <c r="I250" s="219"/>
      <c r="L250" s="215"/>
      <c r="M250" s="220"/>
      <c r="N250" s="221"/>
      <c r="O250" s="221"/>
      <c r="P250" s="221"/>
      <c r="Q250" s="221"/>
      <c r="R250" s="221"/>
      <c r="S250" s="221"/>
      <c r="T250" s="222"/>
      <c r="AT250" s="217" t="s">
        <v>136</v>
      </c>
      <c r="AU250" s="217" t="s">
        <v>86</v>
      </c>
      <c r="AV250" s="11" t="s">
        <v>82</v>
      </c>
      <c r="AW250" s="11" t="s">
        <v>40</v>
      </c>
      <c r="AX250" s="11" t="s">
        <v>77</v>
      </c>
      <c r="AY250" s="217" t="s">
        <v>126</v>
      </c>
    </row>
    <row r="251" s="12" customFormat="1">
      <c r="B251" s="223"/>
      <c r="D251" s="216" t="s">
        <v>136</v>
      </c>
      <c r="E251" s="224" t="s">
        <v>5</v>
      </c>
      <c r="F251" s="225" t="s">
        <v>302</v>
      </c>
      <c r="H251" s="226">
        <v>349.61900000000003</v>
      </c>
      <c r="I251" s="227"/>
      <c r="L251" s="223"/>
      <c r="M251" s="228"/>
      <c r="N251" s="229"/>
      <c r="O251" s="229"/>
      <c r="P251" s="229"/>
      <c r="Q251" s="229"/>
      <c r="R251" s="229"/>
      <c r="S251" s="229"/>
      <c r="T251" s="230"/>
      <c r="AT251" s="224" t="s">
        <v>136</v>
      </c>
      <c r="AU251" s="224" t="s">
        <v>86</v>
      </c>
      <c r="AV251" s="12" t="s">
        <v>86</v>
      </c>
      <c r="AW251" s="12" t="s">
        <v>40</v>
      </c>
      <c r="AX251" s="12" t="s">
        <v>77</v>
      </c>
      <c r="AY251" s="224" t="s">
        <v>126</v>
      </c>
    </row>
    <row r="252" s="12" customFormat="1">
      <c r="B252" s="223"/>
      <c r="D252" s="216" t="s">
        <v>136</v>
      </c>
      <c r="E252" s="224" t="s">
        <v>5</v>
      </c>
      <c r="F252" s="225" t="s">
        <v>303</v>
      </c>
      <c r="H252" s="226">
        <v>384.63600000000002</v>
      </c>
      <c r="I252" s="227"/>
      <c r="L252" s="223"/>
      <c r="M252" s="228"/>
      <c r="N252" s="229"/>
      <c r="O252" s="229"/>
      <c r="P252" s="229"/>
      <c r="Q252" s="229"/>
      <c r="R252" s="229"/>
      <c r="S252" s="229"/>
      <c r="T252" s="230"/>
      <c r="AT252" s="224" t="s">
        <v>136</v>
      </c>
      <c r="AU252" s="224" t="s">
        <v>86</v>
      </c>
      <c r="AV252" s="12" t="s">
        <v>86</v>
      </c>
      <c r="AW252" s="12" t="s">
        <v>40</v>
      </c>
      <c r="AX252" s="12" t="s">
        <v>77</v>
      </c>
      <c r="AY252" s="224" t="s">
        <v>126</v>
      </c>
    </row>
    <row r="253" s="12" customFormat="1">
      <c r="B253" s="223"/>
      <c r="D253" s="216" t="s">
        <v>136</v>
      </c>
      <c r="E253" s="224" t="s">
        <v>5</v>
      </c>
      <c r="F253" s="225" t="s">
        <v>304</v>
      </c>
      <c r="H253" s="226">
        <v>200.86500000000001</v>
      </c>
      <c r="I253" s="227"/>
      <c r="L253" s="223"/>
      <c r="M253" s="228"/>
      <c r="N253" s="229"/>
      <c r="O253" s="229"/>
      <c r="P253" s="229"/>
      <c r="Q253" s="229"/>
      <c r="R253" s="229"/>
      <c r="S253" s="229"/>
      <c r="T253" s="230"/>
      <c r="AT253" s="224" t="s">
        <v>136</v>
      </c>
      <c r="AU253" s="224" t="s">
        <v>86</v>
      </c>
      <c r="AV253" s="12" t="s">
        <v>86</v>
      </c>
      <c r="AW253" s="12" t="s">
        <v>40</v>
      </c>
      <c r="AX253" s="12" t="s">
        <v>77</v>
      </c>
      <c r="AY253" s="224" t="s">
        <v>126</v>
      </c>
    </row>
    <row r="254" s="14" customFormat="1">
      <c r="B254" s="252"/>
      <c r="D254" s="216" t="s">
        <v>136</v>
      </c>
      <c r="E254" s="253" t="s">
        <v>5</v>
      </c>
      <c r="F254" s="254" t="s">
        <v>295</v>
      </c>
      <c r="H254" s="255">
        <v>935.12</v>
      </c>
      <c r="I254" s="256"/>
      <c r="L254" s="252"/>
      <c r="M254" s="257"/>
      <c r="N254" s="258"/>
      <c r="O254" s="258"/>
      <c r="P254" s="258"/>
      <c r="Q254" s="258"/>
      <c r="R254" s="258"/>
      <c r="S254" s="258"/>
      <c r="T254" s="259"/>
      <c r="AT254" s="253" t="s">
        <v>136</v>
      </c>
      <c r="AU254" s="253" t="s">
        <v>86</v>
      </c>
      <c r="AV254" s="14" t="s">
        <v>148</v>
      </c>
      <c r="AW254" s="14" t="s">
        <v>40</v>
      </c>
      <c r="AX254" s="14" t="s">
        <v>77</v>
      </c>
      <c r="AY254" s="253" t="s">
        <v>126</v>
      </c>
    </row>
    <row r="255" s="13" customFormat="1">
      <c r="B255" s="231"/>
      <c r="D255" s="216" t="s">
        <v>136</v>
      </c>
      <c r="E255" s="232" t="s">
        <v>5</v>
      </c>
      <c r="F255" s="233" t="s">
        <v>141</v>
      </c>
      <c r="H255" s="234">
        <v>1526.6189999999999</v>
      </c>
      <c r="I255" s="235"/>
      <c r="L255" s="231"/>
      <c r="M255" s="236"/>
      <c r="N255" s="237"/>
      <c r="O255" s="237"/>
      <c r="P255" s="237"/>
      <c r="Q255" s="237"/>
      <c r="R255" s="237"/>
      <c r="S255" s="237"/>
      <c r="T255" s="238"/>
      <c r="AT255" s="232" t="s">
        <v>136</v>
      </c>
      <c r="AU255" s="232" t="s">
        <v>86</v>
      </c>
      <c r="AV255" s="13" t="s">
        <v>134</v>
      </c>
      <c r="AW255" s="13" t="s">
        <v>40</v>
      </c>
      <c r="AX255" s="13" t="s">
        <v>82</v>
      </c>
      <c r="AY255" s="232" t="s">
        <v>126</v>
      </c>
    </row>
    <row r="256" s="10" customFormat="1" ht="37.44001" customHeight="1">
      <c r="B256" s="189"/>
      <c r="D256" s="190" t="s">
        <v>76</v>
      </c>
      <c r="E256" s="191" t="s">
        <v>305</v>
      </c>
      <c r="F256" s="191" t="s">
        <v>306</v>
      </c>
      <c r="I256" s="192"/>
      <c r="J256" s="193">
        <f>BK256</f>
        <v>0</v>
      </c>
      <c r="L256" s="189"/>
      <c r="M256" s="194"/>
      <c r="N256" s="195"/>
      <c r="O256" s="195"/>
      <c r="P256" s="196">
        <f>P257</f>
        <v>0</v>
      </c>
      <c r="Q256" s="195"/>
      <c r="R256" s="196">
        <f>R257</f>
        <v>0</v>
      </c>
      <c r="S256" s="195"/>
      <c r="T256" s="197">
        <f>T257</f>
        <v>0</v>
      </c>
      <c r="AR256" s="190" t="s">
        <v>134</v>
      </c>
      <c r="AT256" s="198" t="s">
        <v>76</v>
      </c>
      <c r="AU256" s="198" t="s">
        <v>77</v>
      </c>
      <c r="AY256" s="190" t="s">
        <v>126</v>
      </c>
      <c r="BK256" s="199">
        <f>BK257</f>
        <v>0</v>
      </c>
    </row>
    <row r="257" s="1" customFormat="1" ht="16.5" customHeight="1">
      <c r="B257" s="202"/>
      <c r="C257" s="239" t="s">
        <v>307</v>
      </c>
      <c r="D257" s="239" t="s">
        <v>142</v>
      </c>
      <c r="E257" s="240" t="s">
        <v>308</v>
      </c>
      <c r="F257" s="241" t="s">
        <v>309</v>
      </c>
      <c r="G257" s="242" t="s">
        <v>310</v>
      </c>
      <c r="H257" s="243">
        <v>27</v>
      </c>
      <c r="I257" s="244"/>
      <c r="J257" s="245">
        <f>ROUND(I257*H257,2)</f>
        <v>0</v>
      </c>
      <c r="K257" s="241" t="s">
        <v>133</v>
      </c>
      <c r="L257" s="246"/>
      <c r="M257" s="247" t="s">
        <v>5</v>
      </c>
      <c r="N257" s="260" t="s">
        <v>48</v>
      </c>
      <c r="O257" s="261"/>
      <c r="P257" s="262">
        <f>O257*H257</f>
        <v>0</v>
      </c>
      <c r="Q257" s="262">
        <v>0</v>
      </c>
      <c r="R257" s="262">
        <f>Q257*H257</f>
        <v>0</v>
      </c>
      <c r="S257" s="262">
        <v>0</v>
      </c>
      <c r="T257" s="263">
        <f>S257*H257</f>
        <v>0</v>
      </c>
      <c r="AR257" s="25" t="s">
        <v>145</v>
      </c>
      <c r="AT257" s="25" t="s">
        <v>142</v>
      </c>
      <c r="AU257" s="25" t="s">
        <v>82</v>
      </c>
      <c r="AY257" s="25" t="s">
        <v>126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25" t="s">
        <v>82</v>
      </c>
      <c r="BK257" s="214">
        <f>ROUND(I257*H257,2)</f>
        <v>0</v>
      </c>
      <c r="BL257" s="25" t="s">
        <v>134</v>
      </c>
      <c r="BM257" s="25" t="s">
        <v>311</v>
      </c>
    </row>
    <row r="258" s="1" customFormat="1" ht="6.96" customHeight="1">
      <c r="B258" s="68"/>
      <c r="C258" s="69"/>
      <c r="D258" s="69"/>
      <c r="E258" s="69"/>
      <c r="F258" s="69"/>
      <c r="G258" s="69"/>
      <c r="H258" s="69"/>
      <c r="I258" s="153"/>
      <c r="J258" s="69"/>
      <c r="K258" s="69"/>
      <c r="L258" s="47"/>
    </row>
  </sheetData>
  <autoFilter ref="C82:K257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90</v>
      </c>
      <c r="G1" s="126" t="s">
        <v>91</v>
      </c>
      <c r="H1" s="126"/>
      <c r="I1" s="127"/>
      <c r="J1" s="126" t="s">
        <v>92</v>
      </c>
      <c r="K1" s="125" t="s">
        <v>93</v>
      </c>
      <c r="L1" s="126" t="s">
        <v>94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89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86</v>
      </c>
    </row>
    <row r="4" ht="36.96" customHeight="1">
      <c r="B4" s="29"/>
      <c r="C4" s="30"/>
      <c r="D4" s="31" t="s">
        <v>95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Úprava plavebního značení na mostech Baťova kanálu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96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312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23</v>
      </c>
      <c r="J11" s="36" t="s">
        <v>5</v>
      </c>
      <c r="K11" s="52"/>
    </row>
    <row r="12" s="1" customFormat="1" ht="14.4" customHeight="1">
      <c r="B12" s="47"/>
      <c r="C12" s="48"/>
      <c r="D12" s="41" t="s">
        <v>24</v>
      </c>
      <c r="E12" s="48"/>
      <c r="F12" s="36" t="s">
        <v>25</v>
      </c>
      <c r="G12" s="48"/>
      <c r="H12" s="48"/>
      <c r="I12" s="133" t="s">
        <v>26</v>
      </c>
      <c r="J12" s="134" t="str">
        <f>'Rekapitulace stavby'!AN8</f>
        <v>24. 9. 2018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28</v>
      </c>
      <c r="E14" s="48"/>
      <c r="F14" s="48"/>
      <c r="G14" s="48"/>
      <c r="H14" s="48"/>
      <c r="I14" s="133" t="s">
        <v>29</v>
      </c>
      <c r="J14" s="36" t="s">
        <v>30</v>
      </c>
      <c r="K14" s="52"/>
    </row>
    <row r="15" s="1" customFormat="1" ht="18" customHeight="1">
      <c r="B15" s="47"/>
      <c r="C15" s="48"/>
      <c r="D15" s="48"/>
      <c r="E15" s="36" t="s">
        <v>31</v>
      </c>
      <c r="F15" s="48"/>
      <c r="G15" s="48"/>
      <c r="H15" s="48"/>
      <c r="I15" s="133" t="s">
        <v>32</v>
      </c>
      <c r="J15" s="36" t="s">
        <v>33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34</v>
      </c>
      <c r="E17" s="48"/>
      <c r="F17" s="48"/>
      <c r="G17" s="48"/>
      <c r="H17" s="48"/>
      <c r="I17" s="133" t="s">
        <v>29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32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36</v>
      </c>
      <c r="E20" s="48"/>
      <c r="F20" s="48"/>
      <c r="G20" s="48"/>
      <c r="H20" s="48"/>
      <c r="I20" s="133" t="s">
        <v>29</v>
      </c>
      <c r="J20" s="36" t="s">
        <v>37</v>
      </c>
      <c r="K20" s="52"/>
    </row>
    <row r="21" s="1" customFormat="1" ht="18" customHeight="1">
      <c r="B21" s="47"/>
      <c r="C21" s="48"/>
      <c r="D21" s="48"/>
      <c r="E21" s="36" t="s">
        <v>38</v>
      </c>
      <c r="F21" s="48"/>
      <c r="G21" s="48"/>
      <c r="H21" s="48"/>
      <c r="I21" s="133" t="s">
        <v>32</v>
      </c>
      <c r="J21" s="36" t="s">
        <v>39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41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43</v>
      </c>
      <c r="E27" s="48"/>
      <c r="F27" s="48"/>
      <c r="G27" s="48"/>
      <c r="H27" s="48"/>
      <c r="I27" s="131"/>
      <c r="J27" s="142">
        <f>ROUND(J81,2)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45</v>
      </c>
      <c r="G29" s="48"/>
      <c r="H29" s="48"/>
      <c r="I29" s="143" t="s">
        <v>44</v>
      </c>
      <c r="J29" s="53" t="s">
        <v>46</v>
      </c>
      <c r="K29" s="52"/>
    </row>
    <row r="30" s="1" customFormat="1" ht="14.4" customHeight="1">
      <c r="B30" s="47"/>
      <c r="C30" s="48"/>
      <c r="D30" s="56" t="s">
        <v>47</v>
      </c>
      <c r="E30" s="56" t="s">
        <v>48</v>
      </c>
      <c r="F30" s="144">
        <f>ROUND(SUM(BE81:BE92), 2)</f>
        <v>0</v>
      </c>
      <c r="G30" s="48"/>
      <c r="H30" s="48"/>
      <c r="I30" s="145">
        <v>0.20999999999999999</v>
      </c>
      <c r="J30" s="144">
        <f>ROUND(ROUND((SUM(BE81:BE92)), 2)*I30, 2)</f>
        <v>0</v>
      </c>
      <c r="K30" s="52"/>
    </row>
    <row r="31" s="1" customFormat="1" ht="14.4" customHeight="1">
      <c r="B31" s="47"/>
      <c r="C31" s="48"/>
      <c r="D31" s="48"/>
      <c r="E31" s="56" t="s">
        <v>49</v>
      </c>
      <c r="F31" s="144">
        <f>ROUND(SUM(BF81:BF92), 2)</f>
        <v>0</v>
      </c>
      <c r="G31" s="48"/>
      <c r="H31" s="48"/>
      <c r="I31" s="145">
        <v>0.14999999999999999</v>
      </c>
      <c r="J31" s="144">
        <f>ROUND(ROUND((SUM(BF81:BF92)),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50</v>
      </c>
      <c r="F32" s="144">
        <f>ROUND(SUM(BG81:BG92),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51</v>
      </c>
      <c r="F33" s="144">
        <f>ROUND(SUM(BH81:BH92),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52</v>
      </c>
      <c r="F34" s="144">
        <f>ROUND(SUM(BI81:BI92),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53</v>
      </c>
      <c r="E36" s="89"/>
      <c r="F36" s="89"/>
      <c r="G36" s="148" t="s">
        <v>54</v>
      </c>
      <c r="H36" s="149" t="s">
        <v>55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98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Úprava plavebního značení na mostech Baťova kanálu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96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>2 - Vedlejší a ostatní náklady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24</v>
      </c>
      <c r="D49" s="48"/>
      <c r="E49" s="48"/>
      <c r="F49" s="36" t="str">
        <f>F12</f>
        <v xml:space="preserve"> </v>
      </c>
      <c r="G49" s="48"/>
      <c r="H49" s="48"/>
      <c r="I49" s="133" t="s">
        <v>26</v>
      </c>
      <c r="J49" s="134" t="str">
        <f>IF(J12="","",J12)</f>
        <v>24. 9. 2018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28</v>
      </c>
      <c r="D51" s="48"/>
      <c r="E51" s="48"/>
      <c r="F51" s="36" t="str">
        <f>E15</f>
        <v>Povodí Moravy, státní podnik</v>
      </c>
      <c r="G51" s="48"/>
      <c r="H51" s="48"/>
      <c r="I51" s="133" t="s">
        <v>36</v>
      </c>
      <c r="J51" s="45" t="str">
        <f>E21</f>
        <v>Sweco Hydroprojekt a.s.</v>
      </c>
      <c r="K51" s="52"/>
    </row>
    <row r="52" s="1" customFormat="1" ht="14.4" customHeight="1">
      <c r="B52" s="47"/>
      <c r="C52" s="41" t="s">
        <v>34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99</v>
      </c>
      <c r="D54" s="146"/>
      <c r="E54" s="146"/>
      <c r="F54" s="146"/>
      <c r="G54" s="146"/>
      <c r="H54" s="146"/>
      <c r="I54" s="158"/>
      <c r="J54" s="159" t="s">
        <v>100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101</v>
      </c>
      <c r="D56" s="48"/>
      <c r="E56" s="48"/>
      <c r="F56" s="48"/>
      <c r="G56" s="48"/>
      <c r="H56" s="48"/>
      <c r="I56" s="131"/>
      <c r="J56" s="142">
        <f>J81</f>
        <v>0</v>
      </c>
      <c r="K56" s="52"/>
      <c r="AU56" s="25" t="s">
        <v>102</v>
      </c>
    </row>
    <row r="57" s="7" customFormat="1" ht="24.96" customHeight="1">
      <c r="B57" s="162"/>
      <c r="C57" s="163"/>
      <c r="D57" s="164" t="s">
        <v>313</v>
      </c>
      <c r="E57" s="165"/>
      <c r="F57" s="165"/>
      <c r="G57" s="165"/>
      <c r="H57" s="165"/>
      <c r="I57" s="166"/>
      <c r="J57" s="167">
        <f>J82</f>
        <v>0</v>
      </c>
      <c r="K57" s="168"/>
    </row>
    <row r="58" s="8" customFormat="1" ht="19.92" customHeight="1">
      <c r="B58" s="169"/>
      <c r="C58" s="170"/>
      <c r="D58" s="171" t="s">
        <v>314</v>
      </c>
      <c r="E58" s="172"/>
      <c r="F58" s="172"/>
      <c r="G58" s="172"/>
      <c r="H58" s="172"/>
      <c r="I58" s="173"/>
      <c r="J58" s="174">
        <f>J83</f>
        <v>0</v>
      </c>
      <c r="K58" s="175"/>
    </row>
    <row r="59" s="8" customFormat="1" ht="19.92" customHeight="1">
      <c r="B59" s="169"/>
      <c r="C59" s="170"/>
      <c r="D59" s="171" t="s">
        <v>315</v>
      </c>
      <c r="E59" s="172"/>
      <c r="F59" s="172"/>
      <c r="G59" s="172"/>
      <c r="H59" s="172"/>
      <c r="I59" s="173"/>
      <c r="J59" s="174">
        <f>J87</f>
        <v>0</v>
      </c>
      <c r="K59" s="175"/>
    </row>
    <row r="60" s="8" customFormat="1" ht="19.92" customHeight="1">
      <c r="B60" s="169"/>
      <c r="C60" s="170"/>
      <c r="D60" s="171" t="s">
        <v>316</v>
      </c>
      <c r="E60" s="172"/>
      <c r="F60" s="172"/>
      <c r="G60" s="172"/>
      <c r="H60" s="172"/>
      <c r="I60" s="173"/>
      <c r="J60" s="174">
        <f>J89</f>
        <v>0</v>
      </c>
      <c r="K60" s="175"/>
    </row>
    <row r="61" s="8" customFormat="1" ht="19.92" customHeight="1">
      <c r="B61" s="169"/>
      <c r="C61" s="170"/>
      <c r="D61" s="171" t="s">
        <v>317</v>
      </c>
      <c r="E61" s="172"/>
      <c r="F61" s="172"/>
      <c r="G61" s="172"/>
      <c r="H61" s="172"/>
      <c r="I61" s="173"/>
      <c r="J61" s="174">
        <f>J91</f>
        <v>0</v>
      </c>
      <c r="K61" s="175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31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53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54"/>
      <c r="J67" s="72"/>
      <c r="K67" s="72"/>
      <c r="L67" s="47"/>
    </row>
    <row r="68" s="1" customFormat="1" ht="36.96" customHeight="1">
      <c r="B68" s="47"/>
      <c r="C68" s="73" t="s">
        <v>110</v>
      </c>
      <c r="I68" s="176"/>
      <c r="L68" s="47"/>
    </row>
    <row r="69" s="1" customFormat="1" ht="6.96" customHeight="1">
      <c r="B69" s="47"/>
      <c r="I69" s="176"/>
      <c r="L69" s="47"/>
    </row>
    <row r="70" s="1" customFormat="1" ht="14.4" customHeight="1">
      <c r="B70" s="47"/>
      <c r="C70" s="75" t="s">
        <v>19</v>
      </c>
      <c r="I70" s="176"/>
      <c r="L70" s="47"/>
    </row>
    <row r="71" s="1" customFormat="1" ht="16.5" customHeight="1">
      <c r="B71" s="47"/>
      <c r="E71" s="177" t="str">
        <f>E7</f>
        <v>Úprava plavebního značení na mostech Baťova kanálu</v>
      </c>
      <c r="F71" s="75"/>
      <c r="G71" s="75"/>
      <c r="H71" s="75"/>
      <c r="I71" s="176"/>
      <c r="L71" s="47"/>
    </row>
    <row r="72" s="1" customFormat="1" ht="14.4" customHeight="1">
      <c r="B72" s="47"/>
      <c r="C72" s="75" t="s">
        <v>96</v>
      </c>
      <c r="I72" s="176"/>
      <c r="L72" s="47"/>
    </row>
    <row r="73" s="1" customFormat="1" ht="17.25" customHeight="1">
      <c r="B73" s="47"/>
      <c r="E73" s="78" t="str">
        <f>E9</f>
        <v>2 - Vedlejší a ostatní náklady</v>
      </c>
      <c r="F73" s="1"/>
      <c r="G73" s="1"/>
      <c r="H73" s="1"/>
      <c r="I73" s="176"/>
      <c r="L73" s="47"/>
    </row>
    <row r="74" s="1" customFormat="1" ht="6.96" customHeight="1">
      <c r="B74" s="47"/>
      <c r="I74" s="176"/>
      <c r="L74" s="47"/>
    </row>
    <row r="75" s="1" customFormat="1" ht="18" customHeight="1">
      <c r="B75" s="47"/>
      <c r="C75" s="75" t="s">
        <v>24</v>
      </c>
      <c r="F75" s="178" t="str">
        <f>F12</f>
        <v xml:space="preserve"> </v>
      </c>
      <c r="I75" s="179" t="s">
        <v>26</v>
      </c>
      <c r="J75" s="80" t="str">
        <f>IF(J12="","",J12)</f>
        <v>24. 9. 2018</v>
      </c>
      <c r="L75" s="47"/>
    </row>
    <row r="76" s="1" customFormat="1" ht="6.96" customHeight="1">
      <c r="B76" s="47"/>
      <c r="I76" s="176"/>
      <c r="L76" s="47"/>
    </row>
    <row r="77" s="1" customFormat="1">
      <c r="B77" s="47"/>
      <c r="C77" s="75" t="s">
        <v>28</v>
      </c>
      <c r="F77" s="178" t="str">
        <f>E15</f>
        <v>Povodí Moravy, státní podnik</v>
      </c>
      <c r="I77" s="179" t="s">
        <v>36</v>
      </c>
      <c r="J77" s="178" t="str">
        <f>E21</f>
        <v>Sweco Hydroprojekt a.s.</v>
      </c>
      <c r="L77" s="47"/>
    </row>
    <row r="78" s="1" customFormat="1" ht="14.4" customHeight="1">
      <c r="B78" s="47"/>
      <c r="C78" s="75" t="s">
        <v>34</v>
      </c>
      <c r="F78" s="178" t="str">
        <f>IF(E18="","",E18)</f>
        <v/>
      </c>
      <c r="I78" s="176"/>
      <c r="L78" s="47"/>
    </row>
    <row r="79" s="1" customFormat="1" ht="10.32" customHeight="1">
      <c r="B79" s="47"/>
      <c r="I79" s="176"/>
      <c r="L79" s="47"/>
    </row>
    <row r="80" s="9" customFormat="1" ht="29.28" customHeight="1">
      <c r="B80" s="180"/>
      <c r="C80" s="181" t="s">
        <v>111</v>
      </c>
      <c r="D80" s="182" t="s">
        <v>62</v>
      </c>
      <c r="E80" s="182" t="s">
        <v>58</v>
      </c>
      <c r="F80" s="182" t="s">
        <v>112</v>
      </c>
      <c r="G80" s="182" t="s">
        <v>113</v>
      </c>
      <c r="H80" s="182" t="s">
        <v>114</v>
      </c>
      <c r="I80" s="183" t="s">
        <v>115</v>
      </c>
      <c r="J80" s="182" t="s">
        <v>100</v>
      </c>
      <c r="K80" s="184" t="s">
        <v>116</v>
      </c>
      <c r="L80" s="180"/>
      <c r="M80" s="93" t="s">
        <v>117</v>
      </c>
      <c r="N80" s="94" t="s">
        <v>47</v>
      </c>
      <c r="O80" s="94" t="s">
        <v>118</v>
      </c>
      <c r="P80" s="94" t="s">
        <v>119</v>
      </c>
      <c r="Q80" s="94" t="s">
        <v>120</v>
      </c>
      <c r="R80" s="94" t="s">
        <v>121</v>
      </c>
      <c r="S80" s="94" t="s">
        <v>122</v>
      </c>
      <c r="T80" s="95" t="s">
        <v>123</v>
      </c>
    </row>
    <row r="81" s="1" customFormat="1" ht="29.28" customHeight="1">
      <c r="B81" s="47"/>
      <c r="C81" s="97" t="s">
        <v>101</v>
      </c>
      <c r="I81" s="176"/>
      <c r="J81" s="185">
        <f>BK81</f>
        <v>0</v>
      </c>
      <c r="L81" s="47"/>
      <c r="M81" s="96"/>
      <c r="N81" s="83"/>
      <c r="O81" s="83"/>
      <c r="P81" s="186">
        <f>P82</f>
        <v>0</v>
      </c>
      <c r="Q81" s="83"/>
      <c r="R81" s="186">
        <f>R82</f>
        <v>0</v>
      </c>
      <c r="S81" s="83"/>
      <c r="T81" s="187">
        <f>T82</f>
        <v>0</v>
      </c>
      <c r="AT81" s="25" t="s">
        <v>76</v>
      </c>
      <c r="AU81" s="25" t="s">
        <v>102</v>
      </c>
      <c r="BK81" s="188">
        <f>BK82</f>
        <v>0</v>
      </c>
    </row>
    <row r="82" s="10" customFormat="1" ht="37.44001" customHeight="1">
      <c r="B82" s="189"/>
      <c r="D82" s="190" t="s">
        <v>76</v>
      </c>
      <c r="E82" s="191" t="s">
        <v>318</v>
      </c>
      <c r="F82" s="191" t="s">
        <v>319</v>
      </c>
      <c r="I82" s="192"/>
      <c r="J82" s="193">
        <f>BK82</f>
        <v>0</v>
      </c>
      <c r="L82" s="189"/>
      <c r="M82" s="194"/>
      <c r="N82" s="195"/>
      <c r="O82" s="195"/>
      <c r="P82" s="196">
        <f>P83+P87+P89+P91</f>
        <v>0</v>
      </c>
      <c r="Q82" s="195"/>
      <c r="R82" s="196">
        <f>R83+R87+R89+R91</f>
        <v>0</v>
      </c>
      <c r="S82" s="195"/>
      <c r="T82" s="197">
        <f>T83+T87+T89+T91</f>
        <v>0</v>
      </c>
      <c r="AR82" s="190" t="s">
        <v>158</v>
      </c>
      <c r="AT82" s="198" t="s">
        <v>76</v>
      </c>
      <c r="AU82" s="198" t="s">
        <v>77</v>
      </c>
      <c r="AY82" s="190" t="s">
        <v>126</v>
      </c>
      <c r="BK82" s="199">
        <f>BK83+BK87+BK89+BK91</f>
        <v>0</v>
      </c>
    </row>
    <row r="83" s="10" customFormat="1" ht="19.92" customHeight="1">
      <c r="B83" s="189"/>
      <c r="D83" s="190" t="s">
        <v>76</v>
      </c>
      <c r="E83" s="200" t="s">
        <v>320</v>
      </c>
      <c r="F83" s="200" t="s">
        <v>321</v>
      </c>
      <c r="I83" s="192"/>
      <c r="J83" s="201">
        <f>BK83</f>
        <v>0</v>
      </c>
      <c r="L83" s="189"/>
      <c r="M83" s="194"/>
      <c r="N83" s="195"/>
      <c r="O83" s="195"/>
      <c r="P83" s="196">
        <f>SUM(P84:P86)</f>
        <v>0</v>
      </c>
      <c r="Q83" s="195"/>
      <c r="R83" s="196">
        <f>SUM(R84:R86)</f>
        <v>0</v>
      </c>
      <c r="S83" s="195"/>
      <c r="T83" s="197">
        <f>SUM(T84:T86)</f>
        <v>0</v>
      </c>
      <c r="AR83" s="190" t="s">
        <v>158</v>
      </c>
      <c r="AT83" s="198" t="s">
        <v>76</v>
      </c>
      <c r="AU83" s="198" t="s">
        <v>82</v>
      </c>
      <c r="AY83" s="190" t="s">
        <v>126</v>
      </c>
      <c r="BK83" s="199">
        <f>SUM(BK84:BK86)</f>
        <v>0</v>
      </c>
    </row>
    <row r="84" s="1" customFormat="1" ht="16.5" customHeight="1">
      <c r="B84" s="202"/>
      <c r="C84" s="203" t="s">
        <v>82</v>
      </c>
      <c r="D84" s="203" t="s">
        <v>129</v>
      </c>
      <c r="E84" s="204" t="s">
        <v>322</v>
      </c>
      <c r="F84" s="205" t="s">
        <v>323</v>
      </c>
      <c r="G84" s="206" t="s">
        <v>324</v>
      </c>
      <c r="H84" s="207">
        <v>1</v>
      </c>
      <c r="I84" s="208"/>
      <c r="J84" s="209">
        <f>ROUND(I84*H84,2)</f>
        <v>0</v>
      </c>
      <c r="K84" s="205" t="s">
        <v>5</v>
      </c>
      <c r="L84" s="47"/>
      <c r="M84" s="210" t="s">
        <v>5</v>
      </c>
      <c r="N84" s="211" t="s">
        <v>48</v>
      </c>
      <c r="O84" s="48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25" t="s">
        <v>325</v>
      </c>
      <c r="AT84" s="25" t="s">
        <v>129</v>
      </c>
      <c r="AU84" s="25" t="s">
        <v>86</v>
      </c>
      <c r="AY84" s="25" t="s">
        <v>126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25" t="s">
        <v>82</v>
      </c>
      <c r="BK84" s="214">
        <f>ROUND(I84*H84,2)</f>
        <v>0</v>
      </c>
      <c r="BL84" s="25" t="s">
        <v>325</v>
      </c>
      <c r="BM84" s="25" t="s">
        <v>326</v>
      </c>
    </row>
    <row r="85" s="1" customFormat="1">
      <c r="B85" s="47"/>
      <c r="D85" s="216" t="s">
        <v>280</v>
      </c>
      <c r="F85" s="249" t="s">
        <v>327</v>
      </c>
      <c r="I85" s="176"/>
      <c r="L85" s="47"/>
      <c r="M85" s="250"/>
      <c r="N85" s="48"/>
      <c r="O85" s="48"/>
      <c r="P85" s="48"/>
      <c r="Q85" s="48"/>
      <c r="R85" s="48"/>
      <c r="S85" s="48"/>
      <c r="T85" s="86"/>
      <c r="AT85" s="25" t="s">
        <v>280</v>
      </c>
      <c r="AU85" s="25" t="s">
        <v>86</v>
      </c>
    </row>
    <row r="86" s="1" customFormat="1" ht="25.5" customHeight="1">
      <c r="B86" s="202"/>
      <c r="C86" s="203" t="s">
        <v>86</v>
      </c>
      <c r="D86" s="203" t="s">
        <v>129</v>
      </c>
      <c r="E86" s="204" t="s">
        <v>328</v>
      </c>
      <c r="F86" s="205" t="s">
        <v>329</v>
      </c>
      <c r="G86" s="206" t="s">
        <v>330</v>
      </c>
      <c r="H86" s="207">
        <v>1</v>
      </c>
      <c r="I86" s="208"/>
      <c r="J86" s="209">
        <f>ROUND(I86*H86,2)</f>
        <v>0</v>
      </c>
      <c r="K86" s="205" t="s">
        <v>5</v>
      </c>
      <c r="L86" s="47"/>
      <c r="M86" s="210" t="s">
        <v>5</v>
      </c>
      <c r="N86" s="211" t="s">
        <v>48</v>
      </c>
      <c r="O86" s="48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5" t="s">
        <v>325</v>
      </c>
      <c r="AT86" s="25" t="s">
        <v>129</v>
      </c>
      <c r="AU86" s="25" t="s">
        <v>86</v>
      </c>
      <c r="AY86" s="25" t="s">
        <v>126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5" t="s">
        <v>82</v>
      </c>
      <c r="BK86" s="214">
        <f>ROUND(I86*H86,2)</f>
        <v>0</v>
      </c>
      <c r="BL86" s="25" t="s">
        <v>325</v>
      </c>
      <c r="BM86" s="25" t="s">
        <v>331</v>
      </c>
    </row>
    <row r="87" s="10" customFormat="1" ht="29.88" customHeight="1">
      <c r="B87" s="189"/>
      <c r="D87" s="190" t="s">
        <v>76</v>
      </c>
      <c r="E87" s="200" t="s">
        <v>332</v>
      </c>
      <c r="F87" s="200" t="s">
        <v>333</v>
      </c>
      <c r="I87" s="192"/>
      <c r="J87" s="201">
        <f>BK87</f>
        <v>0</v>
      </c>
      <c r="L87" s="189"/>
      <c r="M87" s="194"/>
      <c r="N87" s="195"/>
      <c r="O87" s="195"/>
      <c r="P87" s="196">
        <f>P88</f>
        <v>0</v>
      </c>
      <c r="Q87" s="195"/>
      <c r="R87" s="196">
        <f>R88</f>
        <v>0</v>
      </c>
      <c r="S87" s="195"/>
      <c r="T87" s="197">
        <f>T88</f>
        <v>0</v>
      </c>
      <c r="AR87" s="190" t="s">
        <v>158</v>
      </c>
      <c r="AT87" s="198" t="s">
        <v>76</v>
      </c>
      <c r="AU87" s="198" t="s">
        <v>82</v>
      </c>
      <c r="AY87" s="190" t="s">
        <v>126</v>
      </c>
      <c r="BK87" s="199">
        <f>BK88</f>
        <v>0</v>
      </c>
    </row>
    <row r="88" s="1" customFormat="1" ht="16.5" customHeight="1">
      <c r="B88" s="202"/>
      <c r="C88" s="203" t="s">
        <v>148</v>
      </c>
      <c r="D88" s="203" t="s">
        <v>129</v>
      </c>
      <c r="E88" s="204" t="s">
        <v>334</v>
      </c>
      <c r="F88" s="205" t="s">
        <v>333</v>
      </c>
      <c r="G88" s="206" t="s">
        <v>324</v>
      </c>
      <c r="H88" s="207">
        <v>1</v>
      </c>
      <c r="I88" s="208"/>
      <c r="J88" s="209">
        <f>ROUND(I88*H88,2)</f>
        <v>0</v>
      </c>
      <c r="K88" s="205" t="s">
        <v>5</v>
      </c>
      <c r="L88" s="47"/>
      <c r="M88" s="210" t="s">
        <v>5</v>
      </c>
      <c r="N88" s="211" t="s">
        <v>48</v>
      </c>
      <c r="O88" s="4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5" t="s">
        <v>325</v>
      </c>
      <c r="AT88" s="25" t="s">
        <v>129</v>
      </c>
      <c r="AU88" s="25" t="s">
        <v>86</v>
      </c>
      <c r="AY88" s="25" t="s">
        <v>126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5" t="s">
        <v>82</v>
      </c>
      <c r="BK88" s="214">
        <f>ROUND(I88*H88,2)</f>
        <v>0</v>
      </c>
      <c r="BL88" s="25" t="s">
        <v>325</v>
      </c>
      <c r="BM88" s="25" t="s">
        <v>335</v>
      </c>
    </row>
    <row r="89" s="10" customFormat="1" ht="29.88" customHeight="1">
      <c r="B89" s="189"/>
      <c r="D89" s="190" t="s">
        <v>76</v>
      </c>
      <c r="E89" s="200" t="s">
        <v>336</v>
      </c>
      <c r="F89" s="200" t="s">
        <v>337</v>
      </c>
      <c r="I89" s="192"/>
      <c r="J89" s="201">
        <f>BK89</f>
        <v>0</v>
      </c>
      <c r="L89" s="189"/>
      <c r="M89" s="194"/>
      <c r="N89" s="195"/>
      <c r="O89" s="195"/>
      <c r="P89" s="196">
        <f>P90</f>
        <v>0</v>
      </c>
      <c r="Q89" s="195"/>
      <c r="R89" s="196">
        <f>R90</f>
        <v>0</v>
      </c>
      <c r="S89" s="195"/>
      <c r="T89" s="197">
        <f>T90</f>
        <v>0</v>
      </c>
      <c r="AR89" s="190" t="s">
        <v>158</v>
      </c>
      <c r="AT89" s="198" t="s">
        <v>76</v>
      </c>
      <c r="AU89" s="198" t="s">
        <v>82</v>
      </c>
      <c r="AY89" s="190" t="s">
        <v>126</v>
      </c>
      <c r="BK89" s="199">
        <f>BK90</f>
        <v>0</v>
      </c>
    </row>
    <row r="90" s="1" customFormat="1" ht="16.5" customHeight="1">
      <c r="B90" s="202"/>
      <c r="C90" s="203" t="s">
        <v>134</v>
      </c>
      <c r="D90" s="203" t="s">
        <v>129</v>
      </c>
      <c r="E90" s="204" t="s">
        <v>338</v>
      </c>
      <c r="F90" s="205" t="s">
        <v>339</v>
      </c>
      <c r="G90" s="206" t="s">
        <v>324</v>
      </c>
      <c r="H90" s="207">
        <v>1</v>
      </c>
      <c r="I90" s="208"/>
      <c r="J90" s="209">
        <f>ROUND(I90*H90,2)</f>
        <v>0</v>
      </c>
      <c r="K90" s="205" t="s">
        <v>5</v>
      </c>
      <c r="L90" s="47"/>
      <c r="M90" s="210" t="s">
        <v>5</v>
      </c>
      <c r="N90" s="211" t="s">
        <v>48</v>
      </c>
      <c r="O90" s="48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5" t="s">
        <v>325</v>
      </c>
      <c r="AT90" s="25" t="s">
        <v>129</v>
      </c>
      <c r="AU90" s="25" t="s">
        <v>86</v>
      </c>
      <c r="AY90" s="25" t="s">
        <v>126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5" t="s">
        <v>82</v>
      </c>
      <c r="BK90" s="214">
        <f>ROUND(I90*H90,2)</f>
        <v>0</v>
      </c>
      <c r="BL90" s="25" t="s">
        <v>325</v>
      </c>
      <c r="BM90" s="25" t="s">
        <v>340</v>
      </c>
    </row>
    <row r="91" s="10" customFormat="1" ht="29.88" customHeight="1">
      <c r="B91" s="189"/>
      <c r="D91" s="190" t="s">
        <v>76</v>
      </c>
      <c r="E91" s="200" t="s">
        <v>341</v>
      </c>
      <c r="F91" s="200" t="s">
        <v>342</v>
      </c>
      <c r="I91" s="192"/>
      <c r="J91" s="201">
        <f>BK91</f>
        <v>0</v>
      </c>
      <c r="L91" s="189"/>
      <c r="M91" s="194"/>
      <c r="N91" s="195"/>
      <c r="O91" s="195"/>
      <c r="P91" s="196">
        <f>P92</f>
        <v>0</v>
      </c>
      <c r="Q91" s="195"/>
      <c r="R91" s="196">
        <f>R92</f>
        <v>0</v>
      </c>
      <c r="S91" s="195"/>
      <c r="T91" s="197">
        <f>T92</f>
        <v>0</v>
      </c>
      <c r="AR91" s="190" t="s">
        <v>158</v>
      </c>
      <c r="AT91" s="198" t="s">
        <v>76</v>
      </c>
      <c r="AU91" s="198" t="s">
        <v>82</v>
      </c>
      <c r="AY91" s="190" t="s">
        <v>126</v>
      </c>
      <c r="BK91" s="199">
        <f>BK92</f>
        <v>0</v>
      </c>
    </row>
    <row r="92" s="1" customFormat="1" ht="16.5" customHeight="1">
      <c r="B92" s="202"/>
      <c r="C92" s="203" t="s">
        <v>158</v>
      </c>
      <c r="D92" s="203" t="s">
        <v>129</v>
      </c>
      <c r="E92" s="204" t="s">
        <v>343</v>
      </c>
      <c r="F92" s="205" t="s">
        <v>344</v>
      </c>
      <c r="G92" s="206" t="s">
        <v>324</v>
      </c>
      <c r="H92" s="207">
        <v>1</v>
      </c>
      <c r="I92" s="208"/>
      <c r="J92" s="209">
        <f>ROUND(I92*H92,2)</f>
        <v>0</v>
      </c>
      <c r="K92" s="205" t="s">
        <v>5</v>
      </c>
      <c r="L92" s="47"/>
      <c r="M92" s="210" t="s">
        <v>5</v>
      </c>
      <c r="N92" s="264" t="s">
        <v>48</v>
      </c>
      <c r="O92" s="261"/>
      <c r="P92" s="262">
        <f>O92*H92</f>
        <v>0</v>
      </c>
      <c r="Q92" s="262">
        <v>0</v>
      </c>
      <c r="R92" s="262">
        <f>Q92*H92</f>
        <v>0</v>
      </c>
      <c r="S92" s="262">
        <v>0</v>
      </c>
      <c r="T92" s="263">
        <f>S92*H92</f>
        <v>0</v>
      </c>
      <c r="AR92" s="25" t="s">
        <v>325</v>
      </c>
      <c r="AT92" s="25" t="s">
        <v>129</v>
      </c>
      <c r="AU92" s="25" t="s">
        <v>86</v>
      </c>
      <c r="AY92" s="25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5" t="s">
        <v>82</v>
      </c>
      <c r="BK92" s="214">
        <f>ROUND(I92*H92,2)</f>
        <v>0</v>
      </c>
      <c r="BL92" s="25" t="s">
        <v>325</v>
      </c>
      <c r="BM92" s="25" t="s">
        <v>345</v>
      </c>
    </row>
    <row r="93" s="1" customFormat="1" ht="6.96" customHeight="1">
      <c r="B93" s="68"/>
      <c r="C93" s="69"/>
      <c r="D93" s="69"/>
      <c r="E93" s="69"/>
      <c r="F93" s="69"/>
      <c r="G93" s="69"/>
      <c r="H93" s="69"/>
      <c r="I93" s="153"/>
      <c r="J93" s="69"/>
      <c r="K93" s="69"/>
      <c r="L93" s="47"/>
    </row>
  </sheetData>
  <autoFilter ref="C80:K92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5" customWidth="1"/>
    <col min="2" max="2" width="1.664063" style="265" customWidth="1"/>
    <col min="3" max="4" width="5" style="265" customWidth="1"/>
    <col min="5" max="5" width="11.67" style="265" customWidth="1"/>
    <col min="6" max="6" width="9.17" style="265" customWidth="1"/>
    <col min="7" max="7" width="5" style="265" customWidth="1"/>
    <col min="8" max="8" width="77.83" style="265" customWidth="1"/>
    <col min="9" max="10" width="20" style="265" customWidth="1"/>
    <col min="11" max="11" width="1.664063" style="265" customWidth="1"/>
  </cols>
  <sheetData>
    <row r="1" ht="37.5" customHeight="1"/>
    <row r="2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346</v>
      </c>
      <c r="D3" s="270"/>
      <c r="E3" s="270"/>
      <c r="F3" s="270"/>
      <c r="G3" s="270"/>
      <c r="H3" s="270"/>
      <c r="I3" s="270"/>
      <c r="J3" s="270"/>
      <c r="K3" s="271"/>
    </row>
    <row r="4" ht="25.5" customHeight="1">
      <c r="B4" s="272"/>
      <c r="C4" s="273" t="s">
        <v>347</v>
      </c>
      <c r="D4" s="273"/>
      <c r="E4" s="273"/>
      <c r="F4" s="273"/>
      <c r="G4" s="273"/>
      <c r="H4" s="273"/>
      <c r="I4" s="273"/>
      <c r="J4" s="273"/>
      <c r="K4" s="274"/>
    </row>
    <row r="5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ht="15" customHeight="1">
      <c r="B6" s="272"/>
      <c r="C6" s="276" t="s">
        <v>348</v>
      </c>
      <c r="D6" s="276"/>
      <c r="E6" s="276"/>
      <c r="F6" s="276"/>
      <c r="G6" s="276"/>
      <c r="H6" s="276"/>
      <c r="I6" s="276"/>
      <c r="J6" s="276"/>
      <c r="K6" s="274"/>
    </row>
    <row r="7" ht="15" customHeight="1">
      <c r="B7" s="277"/>
      <c r="C7" s="276" t="s">
        <v>349</v>
      </c>
      <c r="D7" s="276"/>
      <c r="E7" s="276"/>
      <c r="F7" s="276"/>
      <c r="G7" s="276"/>
      <c r="H7" s="276"/>
      <c r="I7" s="276"/>
      <c r="J7" s="276"/>
      <c r="K7" s="274"/>
    </row>
    <row r="8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ht="15" customHeight="1">
      <c r="B9" s="277"/>
      <c r="C9" s="276" t="s">
        <v>350</v>
      </c>
      <c r="D9" s="276"/>
      <c r="E9" s="276"/>
      <c r="F9" s="276"/>
      <c r="G9" s="276"/>
      <c r="H9" s="276"/>
      <c r="I9" s="276"/>
      <c r="J9" s="276"/>
      <c r="K9" s="274"/>
    </row>
    <row r="10" ht="15" customHeight="1">
      <c r="B10" s="277"/>
      <c r="C10" s="276"/>
      <c r="D10" s="276" t="s">
        <v>351</v>
      </c>
      <c r="E10" s="276"/>
      <c r="F10" s="276"/>
      <c r="G10" s="276"/>
      <c r="H10" s="276"/>
      <c r="I10" s="276"/>
      <c r="J10" s="276"/>
      <c r="K10" s="274"/>
    </row>
    <row r="11" ht="15" customHeight="1">
      <c r="B11" s="277"/>
      <c r="C11" s="278"/>
      <c r="D11" s="276" t="s">
        <v>352</v>
      </c>
      <c r="E11" s="276"/>
      <c r="F11" s="276"/>
      <c r="G11" s="276"/>
      <c r="H11" s="276"/>
      <c r="I11" s="276"/>
      <c r="J11" s="276"/>
      <c r="K11" s="274"/>
    </row>
    <row r="12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ht="15" customHeight="1">
      <c r="B13" s="277"/>
      <c r="C13" s="278"/>
      <c r="D13" s="276" t="s">
        <v>353</v>
      </c>
      <c r="E13" s="276"/>
      <c r="F13" s="276"/>
      <c r="G13" s="276"/>
      <c r="H13" s="276"/>
      <c r="I13" s="276"/>
      <c r="J13" s="276"/>
      <c r="K13" s="274"/>
    </row>
    <row r="14" ht="15" customHeight="1">
      <c r="B14" s="277"/>
      <c r="C14" s="278"/>
      <c r="D14" s="276" t="s">
        <v>354</v>
      </c>
      <c r="E14" s="276"/>
      <c r="F14" s="276"/>
      <c r="G14" s="276"/>
      <c r="H14" s="276"/>
      <c r="I14" s="276"/>
      <c r="J14" s="276"/>
      <c r="K14" s="274"/>
    </row>
    <row r="15" ht="15" customHeight="1">
      <c r="B15" s="277"/>
      <c r="C15" s="278"/>
      <c r="D15" s="276" t="s">
        <v>355</v>
      </c>
      <c r="E15" s="276"/>
      <c r="F15" s="276"/>
      <c r="G15" s="276"/>
      <c r="H15" s="276"/>
      <c r="I15" s="276"/>
      <c r="J15" s="276"/>
      <c r="K15" s="274"/>
    </row>
    <row r="16" ht="15" customHeight="1">
      <c r="B16" s="277"/>
      <c r="C16" s="278"/>
      <c r="D16" s="278"/>
      <c r="E16" s="279" t="s">
        <v>84</v>
      </c>
      <c r="F16" s="276" t="s">
        <v>356</v>
      </c>
      <c r="G16" s="276"/>
      <c r="H16" s="276"/>
      <c r="I16" s="276"/>
      <c r="J16" s="276"/>
      <c r="K16" s="274"/>
    </row>
    <row r="17" ht="15" customHeight="1">
      <c r="B17" s="277"/>
      <c r="C17" s="278"/>
      <c r="D17" s="278"/>
      <c r="E17" s="279" t="s">
        <v>357</v>
      </c>
      <c r="F17" s="276" t="s">
        <v>358</v>
      </c>
      <c r="G17" s="276"/>
      <c r="H17" s="276"/>
      <c r="I17" s="276"/>
      <c r="J17" s="276"/>
      <c r="K17" s="274"/>
    </row>
    <row r="18" ht="15" customHeight="1">
      <c r="B18" s="277"/>
      <c r="C18" s="278"/>
      <c r="D18" s="278"/>
      <c r="E18" s="279" t="s">
        <v>359</v>
      </c>
      <c r="F18" s="276" t="s">
        <v>360</v>
      </c>
      <c r="G18" s="276"/>
      <c r="H18" s="276"/>
      <c r="I18" s="276"/>
      <c r="J18" s="276"/>
      <c r="K18" s="274"/>
    </row>
    <row r="19" ht="15" customHeight="1">
      <c r="B19" s="277"/>
      <c r="C19" s="278"/>
      <c r="D19" s="278"/>
      <c r="E19" s="279" t="s">
        <v>88</v>
      </c>
      <c r="F19" s="276" t="s">
        <v>87</v>
      </c>
      <c r="G19" s="276"/>
      <c r="H19" s="276"/>
      <c r="I19" s="276"/>
      <c r="J19" s="276"/>
      <c r="K19" s="274"/>
    </row>
    <row r="20" ht="15" customHeight="1">
      <c r="B20" s="277"/>
      <c r="C20" s="278"/>
      <c r="D20" s="278"/>
      <c r="E20" s="279" t="s">
        <v>305</v>
      </c>
      <c r="F20" s="276" t="s">
        <v>306</v>
      </c>
      <c r="G20" s="276"/>
      <c r="H20" s="276"/>
      <c r="I20" s="276"/>
      <c r="J20" s="276"/>
      <c r="K20" s="274"/>
    </row>
    <row r="21" ht="15" customHeight="1">
      <c r="B21" s="277"/>
      <c r="C21" s="278"/>
      <c r="D21" s="278"/>
      <c r="E21" s="279" t="s">
        <v>361</v>
      </c>
      <c r="F21" s="276" t="s">
        <v>362</v>
      </c>
      <c r="G21" s="276"/>
      <c r="H21" s="276"/>
      <c r="I21" s="276"/>
      <c r="J21" s="276"/>
      <c r="K21" s="274"/>
    </row>
    <row r="22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ht="15" customHeight="1">
      <c r="B23" s="277"/>
      <c r="C23" s="276" t="s">
        <v>363</v>
      </c>
      <c r="D23" s="276"/>
      <c r="E23" s="276"/>
      <c r="F23" s="276"/>
      <c r="G23" s="276"/>
      <c r="H23" s="276"/>
      <c r="I23" s="276"/>
      <c r="J23" s="276"/>
      <c r="K23" s="274"/>
    </row>
    <row r="24" ht="15" customHeight="1">
      <c r="B24" s="277"/>
      <c r="C24" s="276" t="s">
        <v>364</v>
      </c>
      <c r="D24" s="276"/>
      <c r="E24" s="276"/>
      <c r="F24" s="276"/>
      <c r="G24" s="276"/>
      <c r="H24" s="276"/>
      <c r="I24" s="276"/>
      <c r="J24" s="276"/>
      <c r="K24" s="274"/>
    </row>
    <row r="25" ht="15" customHeight="1">
      <c r="B25" s="277"/>
      <c r="C25" s="276"/>
      <c r="D25" s="276" t="s">
        <v>365</v>
      </c>
      <c r="E25" s="276"/>
      <c r="F25" s="276"/>
      <c r="G25" s="276"/>
      <c r="H25" s="276"/>
      <c r="I25" s="276"/>
      <c r="J25" s="276"/>
      <c r="K25" s="274"/>
    </row>
    <row r="26" ht="15" customHeight="1">
      <c r="B26" s="277"/>
      <c r="C26" s="278"/>
      <c r="D26" s="276" t="s">
        <v>366</v>
      </c>
      <c r="E26" s="276"/>
      <c r="F26" s="276"/>
      <c r="G26" s="276"/>
      <c r="H26" s="276"/>
      <c r="I26" s="276"/>
      <c r="J26" s="276"/>
      <c r="K26" s="274"/>
    </row>
    <row r="27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ht="15" customHeight="1">
      <c r="B28" s="277"/>
      <c r="C28" s="278"/>
      <c r="D28" s="276" t="s">
        <v>367</v>
      </c>
      <c r="E28" s="276"/>
      <c r="F28" s="276"/>
      <c r="G28" s="276"/>
      <c r="H28" s="276"/>
      <c r="I28" s="276"/>
      <c r="J28" s="276"/>
      <c r="K28" s="274"/>
    </row>
    <row r="29" ht="15" customHeight="1">
      <c r="B29" s="277"/>
      <c r="C29" s="278"/>
      <c r="D29" s="276" t="s">
        <v>368</v>
      </c>
      <c r="E29" s="276"/>
      <c r="F29" s="276"/>
      <c r="G29" s="276"/>
      <c r="H29" s="276"/>
      <c r="I29" s="276"/>
      <c r="J29" s="276"/>
      <c r="K29" s="274"/>
    </row>
    <row r="30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ht="15" customHeight="1">
      <c r="B31" s="277"/>
      <c r="C31" s="278"/>
      <c r="D31" s="276" t="s">
        <v>369</v>
      </c>
      <c r="E31" s="276"/>
      <c r="F31" s="276"/>
      <c r="G31" s="276"/>
      <c r="H31" s="276"/>
      <c r="I31" s="276"/>
      <c r="J31" s="276"/>
      <c r="K31" s="274"/>
    </row>
    <row r="32" ht="15" customHeight="1">
      <c r="B32" s="277"/>
      <c r="C32" s="278"/>
      <c r="D32" s="276" t="s">
        <v>370</v>
      </c>
      <c r="E32" s="276"/>
      <c r="F32" s="276"/>
      <c r="G32" s="276"/>
      <c r="H32" s="276"/>
      <c r="I32" s="276"/>
      <c r="J32" s="276"/>
      <c r="K32" s="274"/>
    </row>
    <row r="33" ht="15" customHeight="1">
      <c r="B33" s="277"/>
      <c r="C33" s="278"/>
      <c r="D33" s="276" t="s">
        <v>371</v>
      </c>
      <c r="E33" s="276"/>
      <c r="F33" s="276"/>
      <c r="G33" s="276"/>
      <c r="H33" s="276"/>
      <c r="I33" s="276"/>
      <c r="J33" s="276"/>
      <c r="K33" s="274"/>
    </row>
    <row r="34" ht="15" customHeight="1">
      <c r="B34" s="277"/>
      <c r="C34" s="278"/>
      <c r="D34" s="276"/>
      <c r="E34" s="280" t="s">
        <v>111</v>
      </c>
      <c r="F34" s="276"/>
      <c r="G34" s="276" t="s">
        <v>372</v>
      </c>
      <c r="H34" s="276"/>
      <c r="I34" s="276"/>
      <c r="J34" s="276"/>
      <c r="K34" s="274"/>
    </row>
    <row r="35" ht="30.75" customHeight="1">
      <c r="B35" s="277"/>
      <c r="C35" s="278"/>
      <c r="D35" s="276"/>
      <c r="E35" s="280" t="s">
        <v>373</v>
      </c>
      <c r="F35" s="276"/>
      <c r="G35" s="276" t="s">
        <v>374</v>
      </c>
      <c r="H35" s="276"/>
      <c r="I35" s="276"/>
      <c r="J35" s="276"/>
      <c r="K35" s="274"/>
    </row>
    <row r="36" ht="15" customHeight="1">
      <c r="B36" s="277"/>
      <c r="C36" s="278"/>
      <c r="D36" s="276"/>
      <c r="E36" s="280" t="s">
        <v>58</v>
      </c>
      <c r="F36" s="276"/>
      <c r="G36" s="276" t="s">
        <v>375</v>
      </c>
      <c r="H36" s="276"/>
      <c r="I36" s="276"/>
      <c r="J36" s="276"/>
      <c r="K36" s="274"/>
    </row>
    <row r="37" ht="15" customHeight="1">
      <c r="B37" s="277"/>
      <c r="C37" s="278"/>
      <c r="D37" s="276"/>
      <c r="E37" s="280" t="s">
        <v>112</v>
      </c>
      <c r="F37" s="276"/>
      <c r="G37" s="276" t="s">
        <v>376</v>
      </c>
      <c r="H37" s="276"/>
      <c r="I37" s="276"/>
      <c r="J37" s="276"/>
      <c r="K37" s="274"/>
    </row>
    <row r="38" ht="15" customHeight="1">
      <c r="B38" s="277"/>
      <c r="C38" s="278"/>
      <c r="D38" s="276"/>
      <c r="E38" s="280" t="s">
        <v>113</v>
      </c>
      <c r="F38" s="276"/>
      <c r="G38" s="276" t="s">
        <v>377</v>
      </c>
      <c r="H38" s="276"/>
      <c r="I38" s="276"/>
      <c r="J38" s="276"/>
      <c r="K38" s="274"/>
    </row>
    <row r="39" ht="15" customHeight="1">
      <c r="B39" s="277"/>
      <c r="C39" s="278"/>
      <c r="D39" s="276"/>
      <c r="E39" s="280" t="s">
        <v>114</v>
      </c>
      <c r="F39" s="276"/>
      <c r="G39" s="276" t="s">
        <v>378</v>
      </c>
      <c r="H39" s="276"/>
      <c r="I39" s="276"/>
      <c r="J39" s="276"/>
      <c r="K39" s="274"/>
    </row>
    <row r="40" ht="15" customHeight="1">
      <c r="B40" s="277"/>
      <c r="C40" s="278"/>
      <c r="D40" s="276"/>
      <c r="E40" s="280" t="s">
        <v>379</v>
      </c>
      <c r="F40" s="276"/>
      <c r="G40" s="276" t="s">
        <v>380</v>
      </c>
      <c r="H40" s="276"/>
      <c r="I40" s="276"/>
      <c r="J40" s="276"/>
      <c r="K40" s="274"/>
    </row>
    <row r="41" ht="15" customHeight="1">
      <c r="B41" s="277"/>
      <c r="C41" s="278"/>
      <c r="D41" s="276"/>
      <c r="E41" s="280"/>
      <c r="F41" s="276"/>
      <c r="G41" s="276" t="s">
        <v>381</v>
      </c>
      <c r="H41" s="276"/>
      <c r="I41" s="276"/>
      <c r="J41" s="276"/>
      <c r="K41" s="274"/>
    </row>
    <row r="42" ht="15" customHeight="1">
      <c r="B42" s="277"/>
      <c r="C42" s="278"/>
      <c r="D42" s="276"/>
      <c r="E42" s="280" t="s">
        <v>382</v>
      </c>
      <c r="F42" s="276"/>
      <c r="G42" s="276" t="s">
        <v>383</v>
      </c>
      <c r="H42" s="276"/>
      <c r="I42" s="276"/>
      <c r="J42" s="276"/>
      <c r="K42" s="274"/>
    </row>
    <row r="43" ht="15" customHeight="1">
      <c r="B43" s="277"/>
      <c r="C43" s="278"/>
      <c r="D43" s="276"/>
      <c r="E43" s="280" t="s">
        <v>116</v>
      </c>
      <c r="F43" s="276"/>
      <c r="G43" s="276" t="s">
        <v>384</v>
      </c>
      <c r="H43" s="276"/>
      <c r="I43" s="276"/>
      <c r="J43" s="276"/>
      <c r="K43" s="274"/>
    </row>
    <row r="44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ht="15" customHeight="1">
      <c r="B45" s="277"/>
      <c r="C45" s="278"/>
      <c r="D45" s="276" t="s">
        <v>385</v>
      </c>
      <c r="E45" s="276"/>
      <c r="F45" s="276"/>
      <c r="G45" s="276"/>
      <c r="H45" s="276"/>
      <c r="I45" s="276"/>
      <c r="J45" s="276"/>
      <c r="K45" s="274"/>
    </row>
    <row r="46" ht="15" customHeight="1">
      <c r="B46" s="277"/>
      <c r="C46" s="278"/>
      <c r="D46" s="278"/>
      <c r="E46" s="276" t="s">
        <v>386</v>
      </c>
      <c r="F46" s="276"/>
      <c r="G46" s="276"/>
      <c r="H46" s="276"/>
      <c r="I46" s="276"/>
      <c r="J46" s="276"/>
      <c r="K46" s="274"/>
    </row>
    <row r="47" ht="15" customHeight="1">
      <c r="B47" s="277"/>
      <c r="C47" s="278"/>
      <c r="D47" s="278"/>
      <c r="E47" s="276" t="s">
        <v>387</v>
      </c>
      <c r="F47" s="276"/>
      <c r="G47" s="276"/>
      <c r="H47" s="276"/>
      <c r="I47" s="276"/>
      <c r="J47" s="276"/>
      <c r="K47" s="274"/>
    </row>
    <row r="48" ht="15" customHeight="1">
      <c r="B48" s="277"/>
      <c r="C48" s="278"/>
      <c r="D48" s="278"/>
      <c r="E48" s="276" t="s">
        <v>388</v>
      </c>
      <c r="F48" s="276"/>
      <c r="G48" s="276"/>
      <c r="H48" s="276"/>
      <c r="I48" s="276"/>
      <c r="J48" s="276"/>
      <c r="K48" s="274"/>
    </row>
    <row r="49" ht="15" customHeight="1">
      <c r="B49" s="277"/>
      <c r="C49" s="278"/>
      <c r="D49" s="276" t="s">
        <v>389</v>
      </c>
      <c r="E49" s="276"/>
      <c r="F49" s="276"/>
      <c r="G49" s="276"/>
      <c r="H49" s="276"/>
      <c r="I49" s="276"/>
      <c r="J49" s="276"/>
      <c r="K49" s="274"/>
    </row>
    <row r="50" ht="25.5" customHeight="1">
      <c r="B50" s="272"/>
      <c r="C50" s="273" t="s">
        <v>390</v>
      </c>
      <c r="D50" s="273"/>
      <c r="E50" s="273"/>
      <c r="F50" s="273"/>
      <c r="G50" s="273"/>
      <c r="H50" s="273"/>
      <c r="I50" s="273"/>
      <c r="J50" s="273"/>
      <c r="K50" s="274"/>
    </row>
    <row r="51" ht="5.25" customHeight="1">
      <c r="B51" s="272"/>
      <c r="C51" s="275"/>
      <c r="D51" s="275"/>
      <c r="E51" s="275"/>
      <c r="F51" s="275"/>
      <c r="G51" s="275"/>
      <c r="H51" s="275"/>
      <c r="I51" s="275"/>
      <c r="J51" s="275"/>
      <c r="K51" s="274"/>
    </row>
    <row r="52" ht="15" customHeight="1">
      <c r="B52" s="272"/>
      <c r="C52" s="276" t="s">
        <v>391</v>
      </c>
      <c r="D52" s="276"/>
      <c r="E52" s="276"/>
      <c r="F52" s="276"/>
      <c r="G52" s="276"/>
      <c r="H52" s="276"/>
      <c r="I52" s="276"/>
      <c r="J52" s="276"/>
      <c r="K52" s="274"/>
    </row>
    <row r="53" ht="15" customHeight="1">
      <c r="B53" s="272"/>
      <c r="C53" s="276" t="s">
        <v>392</v>
      </c>
      <c r="D53" s="276"/>
      <c r="E53" s="276"/>
      <c r="F53" s="276"/>
      <c r="G53" s="276"/>
      <c r="H53" s="276"/>
      <c r="I53" s="276"/>
      <c r="J53" s="276"/>
      <c r="K53" s="274"/>
    </row>
    <row r="54" ht="12.75" customHeight="1">
      <c r="B54" s="272"/>
      <c r="C54" s="276"/>
      <c r="D54" s="276"/>
      <c r="E54" s="276"/>
      <c r="F54" s="276"/>
      <c r="G54" s="276"/>
      <c r="H54" s="276"/>
      <c r="I54" s="276"/>
      <c r="J54" s="276"/>
      <c r="K54" s="274"/>
    </row>
    <row r="55" ht="15" customHeight="1">
      <c r="B55" s="272"/>
      <c r="C55" s="276" t="s">
        <v>393</v>
      </c>
      <c r="D55" s="276"/>
      <c r="E55" s="276"/>
      <c r="F55" s="276"/>
      <c r="G55" s="276"/>
      <c r="H55" s="276"/>
      <c r="I55" s="276"/>
      <c r="J55" s="276"/>
      <c r="K55" s="274"/>
    </row>
    <row r="56" ht="15" customHeight="1">
      <c r="B56" s="272"/>
      <c r="C56" s="278"/>
      <c r="D56" s="276" t="s">
        <v>394</v>
      </c>
      <c r="E56" s="276"/>
      <c r="F56" s="276"/>
      <c r="G56" s="276"/>
      <c r="H56" s="276"/>
      <c r="I56" s="276"/>
      <c r="J56" s="276"/>
      <c r="K56" s="274"/>
    </row>
    <row r="57" ht="15" customHeight="1">
      <c r="B57" s="272"/>
      <c r="C57" s="278"/>
      <c r="D57" s="276" t="s">
        <v>395</v>
      </c>
      <c r="E57" s="276"/>
      <c r="F57" s="276"/>
      <c r="G57" s="276"/>
      <c r="H57" s="276"/>
      <c r="I57" s="276"/>
      <c r="J57" s="276"/>
      <c r="K57" s="274"/>
    </row>
    <row r="58" ht="15" customHeight="1">
      <c r="B58" s="272"/>
      <c r="C58" s="278"/>
      <c r="D58" s="276" t="s">
        <v>396</v>
      </c>
      <c r="E58" s="276"/>
      <c r="F58" s="276"/>
      <c r="G58" s="276"/>
      <c r="H58" s="276"/>
      <c r="I58" s="276"/>
      <c r="J58" s="276"/>
      <c r="K58" s="274"/>
    </row>
    <row r="59" ht="15" customHeight="1">
      <c r="B59" s="272"/>
      <c r="C59" s="278"/>
      <c r="D59" s="276" t="s">
        <v>397</v>
      </c>
      <c r="E59" s="276"/>
      <c r="F59" s="276"/>
      <c r="G59" s="276"/>
      <c r="H59" s="276"/>
      <c r="I59" s="276"/>
      <c r="J59" s="276"/>
      <c r="K59" s="274"/>
    </row>
    <row r="60" ht="15" customHeight="1">
      <c r="B60" s="272"/>
      <c r="C60" s="278"/>
      <c r="D60" s="281" t="s">
        <v>398</v>
      </c>
      <c r="E60" s="281"/>
      <c r="F60" s="281"/>
      <c r="G60" s="281"/>
      <c r="H60" s="281"/>
      <c r="I60" s="281"/>
      <c r="J60" s="281"/>
      <c r="K60" s="274"/>
    </row>
    <row r="61" ht="15" customHeight="1">
      <c r="B61" s="272"/>
      <c r="C61" s="278"/>
      <c r="D61" s="276" t="s">
        <v>399</v>
      </c>
      <c r="E61" s="276"/>
      <c r="F61" s="276"/>
      <c r="G61" s="276"/>
      <c r="H61" s="276"/>
      <c r="I61" s="276"/>
      <c r="J61" s="276"/>
      <c r="K61" s="274"/>
    </row>
    <row r="62" ht="12.75" customHeight="1">
      <c r="B62" s="272"/>
      <c r="C62" s="278"/>
      <c r="D62" s="278"/>
      <c r="E62" s="282"/>
      <c r="F62" s="278"/>
      <c r="G62" s="278"/>
      <c r="H62" s="278"/>
      <c r="I62" s="278"/>
      <c r="J62" s="278"/>
      <c r="K62" s="274"/>
    </row>
    <row r="63" ht="15" customHeight="1">
      <c r="B63" s="272"/>
      <c r="C63" s="278"/>
      <c r="D63" s="276" t="s">
        <v>400</v>
      </c>
      <c r="E63" s="276"/>
      <c r="F63" s="276"/>
      <c r="G63" s="276"/>
      <c r="H63" s="276"/>
      <c r="I63" s="276"/>
      <c r="J63" s="276"/>
      <c r="K63" s="274"/>
    </row>
    <row r="64" ht="15" customHeight="1">
      <c r="B64" s="272"/>
      <c r="C64" s="278"/>
      <c r="D64" s="281" t="s">
        <v>401</v>
      </c>
      <c r="E64" s="281"/>
      <c r="F64" s="281"/>
      <c r="G64" s="281"/>
      <c r="H64" s="281"/>
      <c r="I64" s="281"/>
      <c r="J64" s="281"/>
      <c r="K64" s="274"/>
    </row>
    <row r="65" ht="15" customHeight="1">
      <c r="B65" s="272"/>
      <c r="C65" s="278"/>
      <c r="D65" s="276" t="s">
        <v>402</v>
      </c>
      <c r="E65" s="276"/>
      <c r="F65" s="276"/>
      <c r="G65" s="276"/>
      <c r="H65" s="276"/>
      <c r="I65" s="276"/>
      <c r="J65" s="276"/>
      <c r="K65" s="274"/>
    </row>
    <row r="66" ht="15" customHeight="1">
      <c r="B66" s="272"/>
      <c r="C66" s="278"/>
      <c r="D66" s="276" t="s">
        <v>403</v>
      </c>
      <c r="E66" s="276"/>
      <c r="F66" s="276"/>
      <c r="G66" s="276"/>
      <c r="H66" s="276"/>
      <c r="I66" s="276"/>
      <c r="J66" s="276"/>
      <c r="K66" s="274"/>
    </row>
    <row r="67" ht="15" customHeight="1">
      <c r="B67" s="272"/>
      <c r="C67" s="278"/>
      <c r="D67" s="276" t="s">
        <v>404</v>
      </c>
      <c r="E67" s="276"/>
      <c r="F67" s="276"/>
      <c r="G67" s="276"/>
      <c r="H67" s="276"/>
      <c r="I67" s="276"/>
      <c r="J67" s="276"/>
      <c r="K67" s="274"/>
    </row>
    <row r="68" ht="15" customHeight="1">
      <c r="B68" s="272"/>
      <c r="C68" s="278"/>
      <c r="D68" s="276" t="s">
        <v>405</v>
      </c>
      <c r="E68" s="276"/>
      <c r="F68" s="276"/>
      <c r="G68" s="276"/>
      <c r="H68" s="276"/>
      <c r="I68" s="276"/>
      <c r="J68" s="276"/>
      <c r="K68" s="274"/>
    </row>
    <row r="69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ht="45" customHeight="1">
      <c r="B73" s="291"/>
      <c r="C73" s="292" t="s">
        <v>94</v>
      </c>
      <c r="D73" s="292"/>
      <c r="E73" s="292"/>
      <c r="F73" s="292"/>
      <c r="G73" s="292"/>
      <c r="H73" s="292"/>
      <c r="I73" s="292"/>
      <c r="J73" s="292"/>
      <c r="K73" s="293"/>
    </row>
    <row r="74" ht="17.25" customHeight="1">
      <c r="B74" s="291"/>
      <c r="C74" s="294" t="s">
        <v>406</v>
      </c>
      <c r="D74" s="294"/>
      <c r="E74" s="294"/>
      <c r="F74" s="294" t="s">
        <v>407</v>
      </c>
      <c r="G74" s="295"/>
      <c r="H74" s="294" t="s">
        <v>112</v>
      </c>
      <c r="I74" s="294" t="s">
        <v>62</v>
      </c>
      <c r="J74" s="294" t="s">
        <v>408</v>
      </c>
      <c r="K74" s="293"/>
    </row>
    <row r="75" ht="17.25" customHeight="1">
      <c r="B75" s="291"/>
      <c r="C75" s="296" t="s">
        <v>409</v>
      </c>
      <c r="D75" s="296"/>
      <c r="E75" s="296"/>
      <c r="F75" s="297" t="s">
        <v>410</v>
      </c>
      <c r="G75" s="298"/>
      <c r="H75" s="296"/>
      <c r="I75" s="296"/>
      <c r="J75" s="296" t="s">
        <v>411</v>
      </c>
      <c r="K75" s="293"/>
    </row>
    <row r="76" ht="5.25" customHeight="1">
      <c r="B76" s="291"/>
      <c r="C76" s="299"/>
      <c r="D76" s="299"/>
      <c r="E76" s="299"/>
      <c r="F76" s="299"/>
      <c r="G76" s="300"/>
      <c r="H76" s="299"/>
      <c r="I76" s="299"/>
      <c r="J76" s="299"/>
      <c r="K76" s="293"/>
    </row>
    <row r="77" ht="15" customHeight="1">
      <c r="B77" s="291"/>
      <c r="C77" s="280" t="s">
        <v>58</v>
      </c>
      <c r="D77" s="299"/>
      <c r="E77" s="299"/>
      <c r="F77" s="301" t="s">
        <v>412</v>
      </c>
      <c r="G77" s="300"/>
      <c r="H77" s="280" t="s">
        <v>413</v>
      </c>
      <c r="I77" s="280" t="s">
        <v>414</v>
      </c>
      <c r="J77" s="280">
        <v>20</v>
      </c>
      <c r="K77" s="293"/>
    </row>
    <row r="78" ht="15" customHeight="1">
      <c r="B78" s="291"/>
      <c r="C78" s="280" t="s">
        <v>415</v>
      </c>
      <c r="D78" s="280"/>
      <c r="E78" s="280"/>
      <c r="F78" s="301" t="s">
        <v>412</v>
      </c>
      <c r="G78" s="300"/>
      <c r="H78" s="280" t="s">
        <v>416</v>
      </c>
      <c r="I78" s="280" t="s">
        <v>414</v>
      </c>
      <c r="J78" s="280">
        <v>120</v>
      </c>
      <c r="K78" s="293"/>
    </row>
    <row r="79" ht="15" customHeight="1">
      <c r="B79" s="302"/>
      <c r="C79" s="280" t="s">
        <v>417</v>
      </c>
      <c r="D79" s="280"/>
      <c r="E79" s="280"/>
      <c r="F79" s="301" t="s">
        <v>418</v>
      </c>
      <c r="G79" s="300"/>
      <c r="H79" s="280" t="s">
        <v>419</v>
      </c>
      <c r="I79" s="280" t="s">
        <v>414</v>
      </c>
      <c r="J79" s="280">
        <v>50</v>
      </c>
      <c r="K79" s="293"/>
    </row>
    <row r="80" ht="15" customHeight="1">
      <c r="B80" s="302"/>
      <c r="C80" s="280" t="s">
        <v>420</v>
      </c>
      <c r="D80" s="280"/>
      <c r="E80" s="280"/>
      <c r="F80" s="301" t="s">
        <v>412</v>
      </c>
      <c r="G80" s="300"/>
      <c r="H80" s="280" t="s">
        <v>421</v>
      </c>
      <c r="I80" s="280" t="s">
        <v>422</v>
      </c>
      <c r="J80" s="280"/>
      <c r="K80" s="293"/>
    </row>
    <row r="81" ht="15" customHeight="1">
      <c r="B81" s="302"/>
      <c r="C81" s="303" t="s">
        <v>423</v>
      </c>
      <c r="D81" s="303"/>
      <c r="E81" s="303"/>
      <c r="F81" s="304" t="s">
        <v>418</v>
      </c>
      <c r="G81" s="303"/>
      <c r="H81" s="303" t="s">
        <v>424</v>
      </c>
      <c r="I81" s="303" t="s">
        <v>414</v>
      </c>
      <c r="J81" s="303">
        <v>15</v>
      </c>
      <c r="K81" s="293"/>
    </row>
    <row r="82" ht="15" customHeight="1">
      <c r="B82" s="302"/>
      <c r="C82" s="303" t="s">
        <v>425</v>
      </c>
      <c r="D82" s="303"/>
      <c r="E82" s="303"/>
      <c r="F82" s="304" t="s">
        <v>418</v>
      </c>
      <c r="G82" s="303"/>
      <c r="H82" s="303" t="s">
        <v>426</v>
      </c>
      <c r="I82" s="303" t="s">
        <v>414</v>
      </c>
      <c r="J82" s="303">
        <v>15</v>
      </c>
      <c r="K82" s="293"/>
    </row>
    <row r="83" ht="15" customHeight="1">
      <c r="B83" s="302"/>
      <c r="C83" s="303" t="s">
        <v>427</v>
      </c>
      <c r="D83" s="303"/>
      <c r="E83" s="303"/>
      <c r="F83" s="304" t="s">
        <v>418</v>
      </c>
      <c r="G83" s="303"/>
      <c r="H83" s="303" t="s">
        <v>428</v>
      </c>
      <c r="I83" s="303" t="s">
        <v>414</v>
      </c>
      <c r="J83" s="303">
        <v>20</v>
      </c>
      <c r="K83" s="293"/>
    </row>
    <row r="84" ht="15" customHeight="1">
      <c r="B84" s="302"/>
      <c r="C84" s="303" t="s">
        <v>429</v>
      </c>
      <c r="D84" s="303"/>
      <c r="E84" s="303"/>
      <c r="F84" s="304" t="s">
        <v>418</v>
      </c>
      <c r="G84" s="303"/>
      <c r="H84" s="303" t="s">
        <v>430</v>
      </c>
      <c r="I84" s="303" t="s">
        <v>414</v>
      </c>
      <c r="J84" s="303">
        <v>20</v>
      </c>
      <c r="K84" s="293"/>
    </row>
    <row r="85" ht="15" customHeight="1">
      <c r="B85" s="302"/>
      <c r="C85" s="280" t="s">
        <v>431</v>
      </c>
      <c r="D85" s="280"/>
      <c r="E85" s="280"/>
      <c r="F85" s="301" t="s">
        <v>418</v>
      </c>
      <c r="G85" s="300"/>
      <c r="H85" s="280" t="s">
        <v>432</v>
      </c>
      <c r="I85" s="280" t="s">
        <v>414</v>
      </c>
      <c r="J85" s="280">
        <v>50</v>
      </c>
      <c r="K85" s="293"/>
    </row>
    <row r="86" ht="15" customHeight="1">
      <c r="B86" s="302"/>
      <c r="C86" s="280" t="s">
        <v>433</v>
      </c>
      <c r="D86" s="280"/>
      <c r="E86" s="280"/>
      <c r="F86" s="301" t="s">
        <v>418</v>
      </c>
      <c r="G86" s="300"/>
      <c r="H86" s="280" t="s">
        <v>434</v>
      </c>
      <c r="I86" s="280" t="s">
        <v>414</v>
      </c>
      <c r="J86" s="280">
        <v>20</v>
      </c>
      <c r="K86" s="293"/>
    </row>
    <row r="87" ht="15" customHeight="1">
      <c r="B87" s="302"/>
      <c r="C87" s="280" t="s">
        <v>435</v>
      </c>
      <c r="D87" s="280"/>
      <c r="E87" s="280"/>
      <c r="F87" s="301" t="s">
        <v>418</v>
      </c>
      <c r="G87" s="300"/>
      <c r="H87" s="280" t="s">
        <v>436</v>
      </c>
      <c r="I87" s="280" t="s">
        <v>414</v>
      </c>
      <c r="J87" s="280">
        <v>20</v>
      </c>
      <c r="K87" s="293"/>
    </row>
    <row r="88" ht="15" customHeight="1">
      <c r="B88" s="302"/>
      <c r="C88" s="280" t="s">
        <v>437</v>
      </c>
      <c r="D88" s="280"/>
      <c r="E88" s="280"/>
      <c r="F88" s="301" t="s">
        <v>418</v>
      </c>
      <c r="G88" s="300"/>
      <c r="H88" s="280" t="s">
        <v>438</v>
      </c>
      <c r="I88" s="280" t="s">
        <v>414</v>
      </c>
      <c r="J88" s="280">
        <v>50</v>
      </c>
      <c r="K88" s="293"/>
    </row>
    <row r="89" ht="15" customHeight="1">
      <c r="B89" s="302"/>
      <c r="C89" s="280" t="s">
        <v>439</v>
      </c>
      <c r="D89" s="280"/>
      <c r="E89" s="280"/>
      <c r="F89" s="301" t="s">
        <v>418</v>
      </c>
      <c r="G89" s="300"/>
      <c r="H89" s="280" t="s">
        <v>439</v>
      </c>
      <c r="I89" s="280" t="s">
        <v>414</v>
      </c>
      <c r="J89" s="280">
        <v>50</v>
      </c>
      <c r="K89" s="293"/>
    </row>
    <row r="90" ht="15" customHeight="1">
      <c r="B90" s="302"/>
      <c r="C90" s="280" t="s">
        <v>117</v>
      </c>
      <c r="D90" s="280"/>
      <c r="E90" s="280"/>
      <c r="F90" s="301" t="s">
        <v>418</v>
      </c>
      <c r="G90" s="300"/>
      <c r="H90" s="280" t="s">
        <v>440</v>
      </c>
      <c r="I90" s="280" t="s">
        <v>414</v>
      </c>
      <c r="J90" s="280">
        <v>255</v>
      </c>
      <c r="K90" s="293"/>
    </row>
    <row r="91" ht="15" customHeight="1">
      <c r="B91" s="302"/>
      <c r="C91" s="280" t="s">
        <v>441</v>
      </c>
      <c r="D91" s="280"/>
      <c r="E91" s="280"/>
      <c r="F91" s="301" t="s">
        <v>412</v>
      </c>
      <c r="G91" s="300"/>
      <c r="H91" s="280" t="s">
        <v>442</v>
      </c>
      <c r="I91" s="280" t="s">
        <v>443</v>
      </c>
      <c r="J91" s="280"/>
      <c r="K91" s="293"/>
    </row>
    <row r="92" ht="15" customHeight="1">
      <c r="B92" s="302"/>
      <c r="C92" s="280" t="s">
        <v>444</v>
      </c>
      <c r="D92" s="280"/>
      <c r="E92" s="280"/>
      <c r="F92" s="301" t="s">
        <v>412</v>
      </c>
      <c r="G92" s="300"/>
      <c r="H92" s="280" t="s">
        <v>445</v>
      </c>
      <c r="I92" s="280" t="s">
        <v>446</v>
      </c>
      <c r="J92" s="280"/>
      <c r="K92" s="293"/>
    </row>
    <row r="93" ht="15" customHeight="1">
      <c r="B93" s="302"/>
      <c r="C93" s="280" t="s">
        <v>447</v>
      </c>
      <c r="D93" s="280"/>
      <c r="E93" s="280"/>
      <c r="F93" s="301" t="s">
        <v>412</v>
      </c>
      <c r="G93" s="300"/>
      <c r="H93" s="280" t="s">
        <v>447</v>
      </c>
      <c r="I93" s="280" t="s">
        <v>446</v>
      </c>
      <c r="J93" s="280"/>
      <c r="K93" s="293"/>
    </row>
    <row r="94" ht="15" customHeight="1">
      <c r="B94" s="302"/>
      <c r="C94" s="280" t="s">
        <v>43</v>
      </c>
      <c r="D94" s="280"/>
      <c r="E94" s="280"/>
      <c r="F94" s="301" t="s">
        <v>412</v>
      </c>
      <c r="G94" s="300"/>
      <c r="H94" s="280" t="s">
        <v>448</v>
      </c>
      <c r="I94" s="280" t="s">
        <v>446</v>
      </c>
      <c r="J94" s="280"/>
      <c r="K94" s="293"/>
    </row>
    <row r="95" ht="15" customHeight="1">
      <c r="B95" s="302"/>
      <c r="C95" s="280" t="s">
        <v>53</v>
      </c>
      <c r="D95" s="280"/>
      <c r="E95" s="280"/>
      <c r="F95" s="301" t="s">
        <v>412</v>
      </c>
      <c r="G95" s="300"/>
      <c r="H95" s="280" t="s">
        <v>449</v>
      </c>
      <c r="I95" s="280" t="s">
        <v>446</v>
      </c>
      <c r="J95" s="280"/>
      <c r="K95" s="293"/>
    </row>
    <row r="96" ht="15" customHeight="1">
      <c r="B96" s="305"/>
      <c r="C96" s="306"/>
      <c r="D96" s="306"/>
      <c r="E96" s="306"/>
      <c r="F96" s="306"/>
      <c r="G96" s="306"/>
      <c r="H96" s="306"/>
      <c r="I96" s="306"/>
      <c r="J96" s="306"/>
      <c r="K96" s="307"/>
    </row>
    <row r="97" ht="18.75" customHeight="1">
      <c r="B97" s="308"/>
      <c r="C97" s="309"/>
      <c r="D97" s="309"/>
      <c r="E97" s="309"/>
      <c r="F97" s="309"/>
      <c r="G97" s="309"/>
      <c r="H97" s="309"/>
      <c r="I97" s="309"/>
      <c r="J97" s="309"/>
      <c r="K97" s="308"/>
    </row>
    <row r="98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ht="45" customHeight="1">
      <c r="B100" s="291"/>
      <c r="C100" s="292" t="s">
        <v>450</v>
      </c>
      <c r="D100" s="292"/>
      <c r="E100" s="292"/>
      <c r="F100" s="292"/>
      <c r="G100" s="292"/>
      <c r="H100" s="292"/>
      <c r="I100" s="292"/>
      <c r="J100" s="292"/>
      <c r="K100" s="293"/>
    </row>
    <row r="101" ht="17.25" customHeight="1">
      <c r="B101" s="291"/>
      <c r="C101" s="294" t="s">
        <v>406</v>
      </c>
      <c r="D101" s="294"/>
      <c r="E101" s="294"/>
      <c r="F101" s="294" t="s">
        <v>407</v>
      </c>
      <c r="G101" s="295"/>
      <c r="H101" s="294" t="s">
        <v>112</v>
      </c>
      <c r="I101" s="294" t="s">
        <v>62</v>
      </c>
      <c r="J101" s="294" t="s">
        <v>408</v>
      </c>
      <c r="K101" s="293"/>
    </row>
    <row r="102" ht="17.25" customHeight="1">
      <c r="B102" s="291"/>
      <c r="C102" s="296" t="s">
        <v>409</v>
      </c>
      <c r="D102" s="296"/>
      <c r="E102" s="296"/>
      <c r="F102" s="297" t="s">
        <v>410</v>
      </c>
      <c r="G102" s="298"/>
      <c r="H102" s="296"/>
      <c r="I102" s="296"/>
      <c r="J102" s="296" t="s">
        <v>411</v>
      </c>
      <c r="K102" s="293"/>
    </row>
    <row r="103" ht="5.25" customHeight="1">
      <c r="B103" s="291"/>
      <c r="C103" s="294"/>
      <c r="D103" s="294"/>
      <c r="E103" s="294"/>
      <c r="F103" s="294"/>
      <c r="G103" s="310"/>
      <c r="H103" s="294"/>
      <c r="I103" s="294"/>
      <c r="J103" s="294"/>
      <c r="K103" s="293"/>
    </row>
    <row r="104" ht="15" customHeight="1">
      <c r="B104" s="291"/>
      <c r="C104" s="280" t="s">
        <v>58</v>
      </c>
      <c r="D104" s="299"/>
      <c r="E104" s="299"/>
      <c r="F104" s="301" t="s">
        <v>412</v>
      </c>
      <c r="G104" s="310"/>
      <c r="H104" s="280" t="s">
        <v>451</v>
      </c>
      <c r="I104" s="280" t="s">
        <v>414</v>
      </c>
      <c r="J104" s="280">
        <v>20</v>
      </c>
      <c r="K104" s="293"/>
    </row>
    <row r="105" ht="15" customHeight="1">
      <c r="B105" s="291"/>
      <c r="C105" s="280" t="s">
        <v>415</v>
      </c>
      <c r="D105" s="280"/>
      <c r="E105" s="280"/>
      <c r="F105" s="301" t="s">
        <v>412</v>
      </c>
      <c r="G105" s="280"/>
      <c r="H105" s="280" t="s">
        <v>451</v>
      </c>
      <c r="I105" s="280" t="s">
        <v>414</v>
      </c>
      <c r="J105" s="280">
        <v>120</v>
      </c>
      <c r="K105" s="293"/>
    </row>
    <row r="106" ht="15" customHeight="1">
      <c r="B106" s="302"/>
      <c r="C106" s="280" t="s">
        <v>417</v>
      </c>
      <c r="D106" s="280"/>
      <c r="E106" s="280"/>
      <c r="F106" s="301" t="s">
        <v>418</v>
      </c>
      <c r="G106" s="280"/>
      <c r="H106" s="280" t="s">
        <v>451</v>
      </c>
      <c r="I106" s="280" t="s">
        <v>414</v>
      </c>
      <c r="J106" s="280">
        <v>50</v>
      </c>
      <c r="K106" s="293"/>
    </row>
    <row r="107" ht="15" customHeight="1">
      <c r="B107" s="302"/>
      <c r="C107" s="280" t="s">
        <v>420</v>
      </c>
      <c r="D107" s="280"/>
      <c r="E107" s="280"/>
      <c r="F107" s="301" t="s">
        <v>412</v>
      </c>
      <c r="G107" s="280"/>
      <c r="H107" s="280" t="s">
        <v>451</v>
      </c>
      <c r="I107" s="280" t="s">
        <v>422</v>
      </c>
      <c r="J107" s="280"/>
      <c r="K107" s="293"/>
    </row>
    <row r="108" ht="15" customHeight="1">
      <c r="B108" s="302"/>
      <c r="C108" s="280" t="s">
        <v>431</v>
      </c>
      <c r="D108" s="280"/>
      <c r="E108" s="280"/>
      <c r="F108" s="301" t="s">
        <v>418</v>
      </c>
      <c r="G108" s="280"/>
      <c r="H108" s="280" t="s">
        <v>451</v>
      </c>
      <c r="I108" s="280" t="s">
        <v>414</v>
      </c>
      <c r="J108" s="280">
        <v>50</v>
      </c>
      <c r="K108" s="293"/>
    </row>
    <row r="109" ht="15" customHeight="1">
      <c r="B109" s="302"/>
      <c r="C109" s="280" t="s">
        <v>439</v>
      </c>
      <c r="D109" s="280"/>
      <c r="E109" s="280"/>
      <c r="F109" s="301" t="s">
        <v>418</v>
      </c>
      <c r="G109" s="280"/>
      <c r="H109" s="280" t="s">
        <v>451</v>
      </c>
      <c r="I109" s="280" t="s">
        <v>414</v>
      </c>
      <c r="J109" s="280">
        <v>50</v>
      </c>
      <c r="K109" s="293"/>
    </row>
    <row r="110" ht="15" customHeight="1">
      <c r="B110" s="302"/>
      <c r="C110" s="280" t="s">
        <v>437</v>
      </c>
      <c r="D110" s="280"/>
      <c r="E110" s="280"/>
      <c r="F110" s="301" t="s">
        <v>418</v>
      </c>
      <c r="G110" s="280"/>
      <c r="H110" s="280" t="s">
        <v>451</v>
      </c>
      <c r="I110" s="280" t="s">
        <v>414</v>
      </c>
      <c r="J110" s="280">
        <v>50</v>
      </c>
      <c r="K110" s="293"/>
    </row>
    <row r="111" ht="15" customHeight="1">
      <c r="B111" s="302"/>
      <c r="C111" s="280" t="s">
        <v>58</v>
      </c>
      <c r="D111" s="280"/>
      <c r="E111" s="280"/>
      <c r="F111" s="301" t="s">
        <v>412</v>
      </c>
      <c r="G111" s="280"/>
      <c r="H111" s="280" t="s">
        <v>452</v>
      </c>
      <c r="I111" s="280" t="s">
        <v>414</v>
      </c>
      <c r="J111" s="280">
        <v>20</v>
      </c>
      <c r="K111" s="293"/>
    </row>
    <row r="112" ht="15" customHeight="1">
      <c r="B112" s="302"/>
      <c r="C112" s="280" t="s">
        <v>453</v>
      </c>
      <c r="D112" s="280"/>
      <c r="E112" s="280"/>
      <c r="F112" s="301" t="s">
        <v>412</v>
      </c>
      <c r="G112" s="280"/>
      <c r="H112" s="280" t="s">
        <v>454</v>
      </c>
      <c r="I112" s="280" t="s">
        <v>414</v>
      </c>
      <c r="J112" s="280">
        <v>120</v>
      </c>
      <c r="K112" s="293"/>
    </row>
    <row r="113" ht="15" customHeight="1">
      <c r="B113" s="302"/>
      <c r="C113" s="280" t="s">
        <v>43</v>
      </c>
      <c r="D113" s="280"/>
      <c r="E113" s="280"/>
      <c r="F113" s="301" t="s">
        <v>412</v>
      </c>
      <c r="G113" s="280"/>
      <c r="H113" s="280" t="s">
        <v>455</v>
      </c>
      <c r="I113" s="280" t="s">
        <v>446</v>
      </c>
      <c r="J113" s="280"/>
      <c r="K113" s="293"/>
    </row>
    <row r="114" ht="15" customHeight="1">
      <c r="B114" s="302"/>
      <c r="C114" s="280" t="s">
        <v>53</v>
      </c>
      <c r="D114" s="280"/>
      <c r="E114" s="280"/>
      <c r="F114" s="301" t="s">
        <v>412</v>
      </c>
      <c r="G114" s="280"/>
      <c r="H114" s="280" t="s">
        <v>456</v>
      </c>
      <c r="I114" s="280" t="s">
        <v>446</v>
      </c>
      <c r="J114" s="280"/>
      <c r="K114" s="293"/>
    </row>
    <row r="115" ht="15" customHeight="1">
      <c r="B115" s="302"/>
      <c r="C115" s="280" t="s">
        <v>62</v>
      </c>
      <c r="D115" s="280"/>
      <c r="E115" s="280"/>
      <c r="F115" s="301" t="s">
        <v>412</v>
      </c>
      <c r="G115" s="280"/>
      <c r="H115" s="280" t="s">
        <v>457</v>
      </c>
      <c r="I115" s="280" t="s">
        <v>458</v>
      </c>
      <c r="J115" s="280"/>
      <c r="K115" s="293"/>
    </row>
    <row r="116" ht="15" customHeight="1">
      <c r="B116" s="305"/>
      <c r="C116" s="311"/>
      <c r="D116" s="311"/>
      <c r="E116" s="311"/>
      <c r="F116" s="311"/>
      <c r="G116" s="311"/>
      <c r="H116" s="311"/>
      <c r="I116" s="311"/>
      <c r="J116" s="311"/>
      <c r="K116" s="307"/>
    </row>
    <row r="117" ht="18.75" customHeight="1">
      <c r="B117" s="312"/>
      <c r="C117" s="276"/>
      <c r="D117" s="276"/>
      <c r="E117" s="276"/>
      <c r="F117" s="313"/>
      <c r="G117" s="276"/>
      <c r="H117" s="276"/>
      <c r="I117" s="276"/>
      <c r="J117" s="276"/>
      <c r="K117" s="312"/>
    </row>
    <row r="118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ht="7.5" customHeight="1">
      <c r="B119" s="314"/>
      <c r="C119" s="315"/>
      <c r="D119" s="315"/>
      <c r="E119" s="315"/>
      <c r="F119" s="315"/>
      <c r="G119" s="315"/>
      <c r="H119" s="315"/>
      <c r="I119" s="315"/>
      <c r="J119" s="315"/>
      <c r="K119" s="316"/>
    </row>
    <row r="120" ht="45" customHeight="1">
      <c r="B120" s="317"/>
      <c r="C120" s="270" t="s">
        <v>459</v>
      </c>
      <c r="D120" s="270"/>
      <c r="E120" s="270"/>
      <c r="F120" s="270"/>
      <c r="G120" s="270"/>
      <c r="H120" s="270"/>
      <c r="I120" s="270"/>
      <c r="J120" s="270"/>
      <c r="K120" s="318"/>
    </row>
    <row r="121" ht="17.25" customHeight="1">
      <c r="B121" s="319"/>
      <c r="C121" s="294" t="s">
        <v>406</v>
      </c>
      <c r="D121" s="294"/>
      <c r="E121" s="294"/>
      <c r="F121" s="294" t="s">
        <v>407</v>
      </c>
      <c r="G121" s="295"/>
      <c r="H121" s="294" t="s">
        <v>112</v>
      </c>
      <c r="I121" s="294" t="s">
        <v>62</v>
      </c>
      <c r="J121" s="294" t="s">
        <v>408</v>
      </c>
      <c r="K121" s="320"/>
    </row>
    <row r="122" ht="17.25" customHeight="1">
      <c r="B122" s="319"/>
      <c r="C122" s="296" t="s">
        <v>409</v>
      </c>
      <c r="D122" s="296"/>
      <c r="E122" s="296"/>
      <c r="F122" s="297" t="s">
        <v>410</v>
      </c>
      <c r="G122" s="298"/>
      <c r="H122" s="296"/>
      <c r="I122" s="296"/>
      <c r="J122" s="296" t="s">
        <v>411</v>
      </c>
      <c r="K122" s="320"/>
    </row>
    <row r="123" ht="5.25" customHeight="1">
      <c r="B123" s="321"/>
      <c r="C123" s="299"/>
      <c r="D123" s="299"/>
      <c r="E123" s="299"/>
      <c r="F123" s="299"/>
      <c r="G123" s="280"/>
      <c r="H123" s="299"/>
      <c r="I123" s="299"/>
      <c r="J123" s="299"/>
      <c r="K123" s="322"/>
    </row>
    <row r="124" ht="15" customHeight="1">
      <c r="B124" s="321"/>
      <c r="C124" s="280" t="s">
        <v>415</v>
      </c>
      <c r="D124" s="299"/>
      <c r="E124" s="299"/>
      <c r="F124" s="301" t="s">
        <v>412</v>
      </c>
      <c r="G124" s="280"/>
      <c r="H124" s="280" t="s">
        <v>451</v>
      </c>
      <c r="I124" s="280" t="s">
        <v>414</v>
      </c>
      <c r="J124" s="280">
        <v>120</v>
      </c>
      <c r="K124" s="323"/>
    </row>
    <row r="125" ht="15" customHeight="1">
      <c r="B125" s="321"/>
      <c r="C125" s="280" t="s">
        <v>460</v>
      </c>
      <c r="D125" s="280"/>
      <c r="E125" s="280"/>
      <c r="F125" s="301" t="s">
        <v>412</v>
      </c>
      <c r="G125" s="280"/>
      <c r="H125" s="280" t="s">
        <v>461</v>
      </c>
      <c r="I125" s="280" t="s">
        <v>414</v>
      </c>
      <c r="J125" s="280" t="s">
        <v>462</v>
      </c>
      <c r="K125" s="323"/>
    </row>
    <row r="126" ht="15" customHeight="1">
      <c r="B126" s="321"/>
      <c r="C126" s="280" t="s">
        <v>361</v>
      </c>
      <c r="D126" s="280"/>
      <c r="E126" s="280"/>
      <c r="F126" s="301" t="s">
        <v>412</v>
      </c>
      <c r="G126" s="280"/>
      <c r="H126" s="280" t="s">
        <v>463</v>
      </c>
      <c r="I126" s="280" t="s">
        <v>414</v>
      </c>
      <c r="J126" s="280" t="s">
        <v>462</v>
      </c>
      <c r="K126" s="323"/>
    </row>
    <row r="127" ht="15" customHeight="1">
      <c r="B127" s="321"/>
      <c r="C127" s="280" t="s">
        <v>423</v>
      </c>
      <c r="D127" s="280"/>
      <c r="E127" s="280"/>
      <c r="F127" s="301" t="s">
        <v>418</v>
      </c>
      <c r="G127" s="280"/>
      <c r="H127" s="280" t="s">
        <v>424</v>
      </c>
      <c r="I127" s="280" t="s">
        <v>414</v>
      </c>
      <c r="J127" s="280">
        <v>15</v>
      </c>
      <c r="K127" s="323"/>
    </row>
    <row r="128" ht="15" customHeight="1">
      <c r="B128" s="321"/>
      <c r="C128" s="303" t="s">
        <v>425</v>
      </c>
      <c r="D128" s="303"/>
      <c r="E128" s="303"/>
      <c r="F128" s="304" t="s">
        <v>418</v>
      </c>
      <c r="G128" s="303"/>
      <c r="H128" s="303" t="s">
        <v>426</v>
      </c>
      <c r="I128" s="303" t="s">
        <v>414</v>
      </c>
      <c r="J128" s="303">
        <v>15</v>
      </c>
      <c r="K128" s="323"/>
    </row>
    <row r="129" ht="15" customHeight="1">
      <c r="B129" s="321"/>
      <c r="C129" s="303" t="s">
        <v>427</v>
      </c>
      <c r="D129" s="303"/>
      <c r="E129" s="303"/>
      <c r="F129" s="304" t="s">
        <v>418</v>
      </c>
      <c r="G129" s="303"/>
      <c r="H129" s="303" t="s">
        <v>428</v>
      </c>
      <c r="I129" s="303" t="s">
        <v>414</v>
      </c>
      <c r="J129" s="303">
        <v>20</v>
      </c>
      <c r="K129" s="323"/>
    </row>
    <row r="130" ht="15" customHeight="1">
      <c r="B130" s="321"/>
      <c r="C130" s="303" t="s">
        <v>429</v>
      </c>
      <c r="D130" s="303"/>
      <c r="E130" s="303"/>
      <c r="F130" s="304" t="s">
        <v>418</v>
      </c>
      <c r="G130" s="303"/>
      <c r="H130" s="303" t="s">
        <v>430</v>
      </c>
      <c r="I130" s="303" t="s">
        <v>414</v>
      </c>
      <c r="J130" s="303">
        <v>20</v>
      </c>
      <c r="K130" s="323"/>
    </row>
    <row r="131" ht="15" customHeight="1">
      <c r="B131" s="321"/>
      <c r="C131" s="280" t="s">
        <v>417</v>
      </c>
      <c r="D131" s="280"/>
      <c r="E131" s="280"/>
      <c r="F131" s="301" t="s">
        <v>418</v>
      </c>
      <c r="G131" s="280"/>
      <c r="H131" s="280" t="s">
        <v>451</v>
      </c>
      <c r="I131" s="280" t="s">
        <v>414</v>
      </c>
      <c r="J131" s="280">
        <v>50</v>
      </c>
      <c r="K131" s="323"/>
    </row>
    <row r="132" ht="15" customHeight="1">
      <c r="B132" s="321"/>
      <c r="C132" s="280" t="s">
        <v>431</v>
      </c>
      <c r="D132" s="280"/>
      <c r="E132" s="280"/>
      <c r="F132" s="301" t="s">
        <v>418</v>
      </c>
      <c r="G132" s="280"/>
      <c r="H132" s="280" t="s">
        <v>451</v>
      </c>
      <c r="I132" s="280" t="s">
        <v>414</v>
      </c>
      <c r="J132" s="280">
        <v>50</v>
      </c>
      <c r="K132" s="323"/>
    </row>
    <row r="133" ht="15" customHeight="1">
      <c r="B133" s="321"/>
      <c r="C133" s="280" t="s">
        <v>437</v>
      </c>
      <c r="D133" s="280"/>
      <c r="E133" s="280"/>
      <c r="F133" s="301" t="s">
        <v>418</v>
      </c>
      <c r="G133" s="280"/>
      <c r="H133" s="280" t="s">
        <v>451</v>
      </c>
      <c r="I133" s="280" t="s">
        <v>414</v>
      </c>
      <c r="J133" s="280">
        <v>50</v>
      </c>
      <c r="K133" s="323"/>
    </row>
    <row r="134" ht="15" customHeight="1">
      <c r="B134" s="321"/>
      <c r="C134" s="280" t="s">
        <v>439</v>
      </c>
      <c r="D134" s="280"/>
      <c r="E134" s="280"/>
      <c r="F134" s="301" t="s">
        <v>418</v>
      </c>
      <c r="G134" s="280"/>
      <c r="H134" s="280" t="s">
        <v>451</v>
      </c>
      <c r="I134" s="280" t="s">
        <v>414</v>
      </c>
      <c r="J134" s="280">
        <v>50</v>
      </c>
      <c r="K134" s="323"/>
    </row>
    <row r="135" ht="15" customHeight="1">
      <c r="B135" s="321"/>
      <c r="C135" s="280" t="s">
        <v>117</v>
      </c>
      <c r="D135" s="280"/>
      <c r="E135" s="280"/>
      <c r="F135" s="301" t="s">
        <v>418</v>
      </c>
      <c r="G135" s="280"/>
      <c r="H135" s="280" t="s">
        <v>464</v>
      </c>
      <c r="I135" s="280" t="s">
        <v>414</v>
      </c>
      <c r="J135" s="280">
        <v>255</v>
      </c>
      <c r="K135" s="323"/>
    </row>
    <row r="136" ht="15" customHeight="1">
      <c r="B136" s="321"/>
      <c r="C136" s="280" t="s">
        <v>441</v>
      </c>
      <c r="D136" s="280"/>
      <c r="E136" s="280"/>
      <c r="F136" s="301" t="s">
        <v>412</v>
      </c>
      <c r="G136" s="280"/>
      <c r="H136" s="280" t="s">
        <v>465</v>
      </c>
      <c r="I136" s="280" t="s">
        <v>443</v>
      </c>
      <c r="J136" s="280"/>
      <c r="K136" s="323"/>
    </row>
    <row r="137" ht="15" customHeight="1">
      <c r="B137" s="321"/>
      <c r="C137" s="280" t="s">
        <v>444</v>
      </c>
      <c r="D137" s="280"/>
      <c r="E137" s="280"/>
      <c r="F137" s="301" t="s">
        <v>412</v>
      </c>
      <c r="G137" s="280"/>
      <c r="H137" s="280" t="s">
        <v>466</v>
      </c>
      <c r="I137" s="280" t="s">
        <v>446</v>
      </c>
      <c r="J137" s="280"/>
      <c r="K137" s="323"/>
    </row>
    <row r="138" ht="15" customHeight="1">
      <c r="B138" s="321"/>
      <c r="C138" s="280" t="s">
        <v>447</v>
      </c>
      <c r="D138" s="280"/>
      <c r="E138" s="280"/>
      <c r="F138" s="301" t="s">
        <v>412</v>
      </c>
      <c r="G138" s="280"/>
      <c r="H138" s="280" t="s">
        <v>447</v>
      </c>
      <c r="I138" s="280" t="s">
        <v>446</v>
      </c>
      <c r="J138" s="280"/>
      <c r="K138" s="323"/>
    </row>
    <row r="139" ht="15" customHeight="1">
      <c r="B139" s="321"/>
      <c r="C139" s="280" t="s">
        <v>43</v>
      </c>
      <c r="D139" s="280"/>
      <c r="E139" s="280"/>
      <c r="F139" s="301" t="s">
        <v>412</v>
      </c>
      <c r="G139" s="280"/>
      <c r="H139" s="280" t="s">
        <v>467</v>
      </c>
      <c r="I139" s="280" t="s">
        <v>446</v>
      </c>
      <c r="J139" s="280"/>
      <c r="K139" s="323"/>
    </row>
    <row r="140" ht="15" customHeight="1">
      <c r="B140" s="321"/>
      <c r="C140" s="280" t="s">
        <v>468</v>
      </c>
      <c r="D140" s="280"/>
      <c r="E140" s="280"/>
      <c r="F140" s="301" t="s">
        <v>412</v>
      </c>
      <c r="G140" s="280"/>
      <c r="H140" s="280" t="s">
        <v>469</v>
      </c>
      <c r="I140" s="280" t="s">
        <v>446</v>
      </c>
      <c r="J140" s="280"/>
      <c r="K140" s="323"/>
    </row>
    <row r="141" ht="15" customHeight="1">
      <c r="B141" s="324"/>
      <c r="C141" s="325"/>
      <c r="D141" s="325"/>
      <c r="E141" s="325"/>
      <c r="F141" s="325"/>
      <c r="G141" s="325"/>
      <c r="H141" s="325"/>
      <c r="I141" s="325"/>
      <c r="J141" s="325"/>
      <c r="K141" s="326"/>
    </row>
    <row r="142" ht="18.75" customHeight="1">
      <c r="B142" s="276"/>
      <c r="C142" s="276"/>
      <c r="D142" s="276"/>
      <c r="E142" s="276"/>
      <c r="F142" s="313"/>
      <c r="G142" s="276"/>
      <c r="H142" s="276"/>
      <c r="I142" s="276"/>
      <c r="J142" s="276"/>
      <c r="K142" s="276"/>
    </row>
    <row r="143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ht="45" customHeight="1">
      <c r="B145" s="291"/>
      <c r="C145" s="292" t="s">
        <v>470</v>
      </c>
      <c r="D145" s="292"/>
      <c r="E145" s="292"/>
      <c r="F145" s="292"/>
      <c r="G145" s="292"/>
      <c r="H145" s="292"/>
      <c r="I145" s="292"/>
      <c r="J145" s="292"/>
      <c r="K145" s="293"/>
    </row>
    <row r="146" ht="17.25" customHeight="1">
      <c r="B146" s="291"/>
      <c r="C146" s="294" t="s">
        <v>406</v>
      </c>
      <c r="D146" s="294"/>
      <c r="E146" s="294"/>
      <c r="F146" s="294" t="s">
        <v>407</v>
      </c>
      <c r="G146" s="295"/>
      <c r="H146" s="294" t="s">
        <v>112</v>
      </c>
      <c r="I146" s="294" t="s">
        <v>62</v>
      </c>
      <c r="J146" s="294" t="s">
        <v>408</v>
      </c>
      <c r="K146" s="293"/>
    </row>
    <row r="147" ht="17.25" customHeight="1">
      <c r="B147" s="291"/>
      <c r="C147" s="296" t="s">
        <v>409</v>
      </c>
      <c r="D147" s="296"/>
      <c r="E147" s="296"/>
      <c r="F147" s="297" t="s">
        <v>410</v>
      </c>
      <c r="G147" s="298"/>
      <c r="H147" s="296"/>
      <c r="I147" s="296"/>
      <c r="J147" s="296" t="s">
        <v>411</v>
      </c>
      <c r="K147" s="293"/>
    </row>
    <row r="148" ht="5.25" customHeight="1">
      <c r="B148" s="302"/>
      <c r="C148" s="299"/>
      <c r="D148" s="299"/>
      <c r="E148" s="299"/>
      <c r="F148" s="299"/>
      <c r="G148" s="300"/>
      <c r="H148" s="299"/>
      <c r="I148" s="299"/>
      <c r="J148" s="299"/>
      <c r="K148" s="323"/>
    </row>
    <row r="149" ht="15" customHeight="1">
      <c r="B149" s="302"/>
      <c r="C149" s="327" t="s">
        <v>415</v>
      </c>
      <c r="D149" s="280"/>
      <c r="E149" s="280"/>
      <c r="F149" s="328" t="s">
        <v>412</v>
      </c>
      <c r="G149" s="280"/>
      <c r="H149" s="327" t="s">
        <v>451</v>
      </c>
      <c r="I149" s="327" t="s">
        <v>414</v>
      </c>
      <c r="J149" s="327">
        <v>120</v>
      </c>
      <c r="K149" s="323"/>
    </row>
    <row r="150" ht="15" customHeight="1">
      <c r="B150" s="302"/>
      <c r="C150" s="327" t="s">
        <v>460</v>
      </c>
      <c r="D150" s="280"/>
      <c r="E150" s="280"/>
      <c r="F150" s="328" t="s">
        <v>412</v>
      </c>
      <c r="G150" s="280"/>
      <c r="H150" s="327" t="s">
        <v>471</v>
      </c>
      <c r="I150" s="327" t="s">
        <v>414</v>
      </c>
      <c r="J150" s="327" t="s">
        <v>462</v>
      </c>
      <c r="K150" s="323"/>
    </row>
    <row r="151" ht="15" customHeight="1">
      <c r="B151" s="302"/>
      <c r="C151" s="327" t="s">
        <v>361</v>
      </c>
      <c r="D151" s="280"/>
      <c r="E151" s="280"/>
      <c r="F151" s="328" t="s">
        <v>412</v>
      </c>
      <c r="G151" s="280"/>
      <c r="H151" s="327" t="s">
        <v>472</v>
      </c>
      <c r="I151" s="327" t="s">
        <v>414</v>
      </c>
      <c r="J151" s="327" t="s">
        <v>462</v>
      </c>
      <c r="K151" s="323"/>
    </row>
    <row r="152" ht="15" customHeight="1">
      <c r="B152" s="302"/>
      <c r="C152" s="327" t="s">
        <v>417</v>
      </c>
      <c r="D152" s="280"/>
      <c r="E152" s="280"/>
      <c r="F152" s="328" t="s">
        <v>418</v>
      </c>
      <c r="G152" s="280"/>
      <c r="H152" s="327" t="s">
        <v>451</v>
      </c>
      <c r="I152" s="327" t="s">
        <v>414</v>
      </c>
      <c r="J152" s="327">
        <v>50</v>
      </c>
      <c r="K152" s="323"/>
    </row>
    <row r="153" ht="15" customHeight="1">
      <c r="B153" s="302"/>
      <c r="C153" s="327" t="s">
        <v>420</v>
      </c>
      <c r="D153" s="280"/>
      <c r="E153" s="280"/>
      <c r="F153" s="328" t="s">
        <v>412</v>
      </c>
      <c r="G153" s="280"/>
      <c r="H153" s="327" t="s">
        <v>451</v>
      </c>
      <c r="I153" s="327" t="s">
        <v>422</v>
      </c>
      <c r="J153" s="327"/>
      <c r="K153" s="323"/>
    </row>
    <row r="154" ht="15" customHeight="1">
      <c r="B154" s="302"/>
      <c r="C154" s="327" t="s">
        <v>431</v>
      </c>
      <c r="D154" s="280"/>
      <c r="E154" s="280"/>
      <c r="F154" s="328" t="s">
        <v>418</v>
      </c>
      <c r="G154" s="280"/>
      <c r="H154" s="327" t="s">
        <v>451</v>
      </c>
      <c r="I154" s="327" t="s">
        <v>414</v>
      </c>
      <c r="J154" s="327">
        <v>50</v>
      </c>
      <c r="K154" s="323"/>
    </row>
    <row r="155" ht="15" customHeight="1">
      <c r="B155" s="302"/>
      <c r="C155" s="327" t="s">
        <v>439</v>
      </c>
      <c r="D155" s="280"/>
      <c r="E155" s="280"/>
      <c r="F155" s="328" t="s">
        <v>418</v>
      </c>
      <c r="G155" s="280"/>
      <c r="H155" s="327" t="s">
        <v>451</v>
      </c>
      <c r="I155" s="327" t="s">
        <v>414</v>
      </c>
      <c r="J155" s="327">
        <v>50</v>
      </c>
      <c r="K155" s="323"/>
    </row>
    <row r="156" ht="15" customHeight="1">
      <c r="B156" s="302"/>
      <c r="C156" s="327" t="s">
        <v>437</v>
      </c>
      <c r="D156" s="280"/>
      <c r="E156" s="280"/>
      <c r="F156" s="328" t="s">
        <v>418</v>
      </c>
      <c r="G156" s="280"/>
      <c r="H156" s="327" t="s">
        <v>451</v>
      </c>
      <c r="I156" s="327" t="s">
        <v>414</v>
      </c>
      <c r="J156" s="327">
        <v>50</v>
      </c>
      <c r="K156" s="323"/>
    </row>
    <row r="157" ht="15" customHeight="1">
      <c r="B157" s="302"/>
      <c r="C157" s="327" t="s">
        <v>99</v>
      </c>
      <c r="D157" s="280"/>
      <c r="E157" s="280"/>
      <c r="F157" s="328" t="s">
        <v>412</v>
      </c>
      <c r="G157" s="280"/>
      <c r="H157" s="327" t="s">
        <v>473</v>
      </c>
      <c r="I157" s="327" t="s">
        <v>414</v>
      </c>
      <c r="J157" s="327" t="s">
        <v>474</v>
      </c>
      <c r="K157" s="323"/>
    </row>
    <row r="158" ht="15" customHeight="1">
      <c r="B158" s="302"/>
      <c r="C158" s="327" t="s">
        <v>475</v>
      </c>
      <c r="D158" s="280"/>
      <c r="E158" s="280"/>
      <c r="F158" s="328" t="s">
        <v>412</v>
      </c>
      <c r="G158" s="280"/>
      <c r="H158" s="327" t="s">
        <v>476</v>
      </c>
      <c r="I158" s="327" t="s">
        <v>446</v>
      </c>
      <c r="J158" s="327"/>
      <c r="K158" s="323"/>
    </row>
    <row r="159" ht="15" customHeight="1">
      <c r="B159" s="329"/>
      <c r="C159" s="311"/>
      <c r="D159" s="311"/>
      <c r="E159" s="311"/>
      <c r="F159" s="311"/>
      <c r="G159" s="311"/>
      <c r="H159" s="311"/>
      <c r="I159" s="311"/>
      <c r="J159" s="311"/>
      <c r="K159" s="330"/>
    </row>
    <row r="160" ht="18.75" customHeight="1">
      <c r="B160" s="276"/>
      <c r="C160" s="280"/>
      <c r="D160" s="280"/>
      <c r="E160" s="280"/>
      <c r="F160" s="301"/>
      <c r="G160" s="280"/>
      <c r="H160" s="280"/>
      <c r="I160" s="280"/>
      <c r="J160" s="280"/>
      <c r="K160" s="276"/>
    </row>
    <row r="16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ht="45" customHeight="1">
      <c r="B163" s="269"/>
      <c r="C163" s="270" t="s">
        <v>477</v>
      </c>
      <c r="D163" s="270"/>
      <c r="E163" s="270"/>
      <c r="F163" s="270"/>
      <c r="G163" s="270"/>
      <c r="H163" s="270"/>
      <c r="I163" s="270"/>
      <c r="J163" s="270"/>
      <c r="K163" s="271"/>
    </row>
    <row r="164" ht="17.25" customHeight="1">
      <c r="B164" s="269"/>
      <c r="C164" s="294" t="s">
        <v>406</v>
      </c>
      <c r="D164" s="294"/>
      <c r="E164" s="294"/>
      <c r="F164" s="294" t="s">
        <v>407</v>
      </c>
      <c r="G164" s="331"/>
      <c r="H164" s="332" t="s">
        <v>112</v>
      </c>
      <c r="I164" s="332" t="s">
        <v>62</v>
      </c>
      <c r="J164" s="294" t="s">
        <v>408</v>
      </c>
      <c r="K164" s="271"/>
    </row>
    <row r="165" ht="17.25" customHeight="1">
      <c r="B165" s="272"/>
      <c r="C165" s="296" t="s">
        <v>409</v>
      </c>
      <c r="D165" s="296"/>
      <c r="E165" s="296"/>
      <c r="F165" s="297" t="s">
        <v>410</v>
      </c>
      <c r="G165" s="333"/>
      <c r="H165" s="334"/>
      <c r="I165" s="334"/>
      <c r="J165" s="296" t="s">
        <v>411</v>
      </c>
      <c r="K165" s="274"/>
    </row>
    <row r="166" ht="5.25" customHeight="1">
      <c r="B166" s="302"/>
      <c r="C166" s="299"/>
      <c r="D166" s="299"/>
      <c r="E166" s="299"/>
      <c r="F166" s="299"/>
      <c r="G166" s="300"/>
      <c r="H166" s="299"/>
      <c r="I166" s="299"/>
      <c r="J166" s="299"/>
      <c r="K166" s="323"/>
    </row>
    <row r="167" ht="15" customHeight="1">
      <c r="B167" s="302"/>
      <c r="C167" s="280" t="s">
        <v>415</v>
      </c>
      <c r="D167" s="280"/>
      <c r="E167" s="280"/>
      <c r="F167" s="301" t="s">
        <v>412</v>
      </c>
      <c r="G167" s="280"/>
      <c r="H167" s="280" t="s">
        <v>451</v>
      </c>
      <c r="I167" s="280" t="s">
        <v>414</v>
      </c>
      <c r="J167" s="280">
        <v>120</v>
      </c>
      <c r="K167" s="323"/>
    </row>
    <row r="168" ht="15" customHeight="1">
      <c r="B168" s="302"/>
      <c r="C168" s="280" t="s">
        <v>460</v>
      </c>
      <c r="D168" s="280"/>
      <c r="E168" s="280"/>
      <c r="F168" s="301" t="s">
        <v>412</v>
      </c>
      <c r="G168" s="280"/>
      <c r="H168" s="280" t="s">
        <v>461</v>
      </c>
      <c r="I168" s="280" t="s">
        <v>414</v>
      </c>
      <c r="J168" s="280" t="s">
        <v>462</v>
      </c>
      <c r="K168" s="323"/>
    </row>
    <row r="169" ht="15" customHeight="1">
      <c r="B169" s="302"/>
      <c r="C169" s="280" t="s">
        <v>361</v>
      </c>
      <c r="D169" s="280"/>
      <c r="E169" s="280"/>
      <c r="F169" s="301" t="s">
        <v>412</v>
      </c>
      <c r="G169" s="280"/>
      <c r="H169" s="280" t="s">
        <v>478</v>
      </c>
      <c r="I169" s="280" t="s">
        <v>414</v>
      </c>
      <c r="J169" s="280" t="s">
        <v>462</v>
      </c>
      <c r="K169" s="323"/>
    </row>
    <row r="170" ht="15" customHeight="1">
      <c r="B170" s="302"/>
      <c r="C170" s="280" t="s">
        <v>417</v>
      </c>
      <c r="D170" s="280"/>
      <c r="E170" s="280"/>
      <c r="F170" s="301" t="s">
        <v>418</v>
      </c>
      <c r="G170" s="280"/>
      <c r="H170" s="280" t="s">
        <v>478</v>
      </c>
      <c r="I170" s="280" t="s">
        <v>414</v>
      </c>
      <c r="J170" s="280">
        <v>50</v>
      </c>
      <c r="K170" s="323"/>
    </row>
    <row r="171" ht="15" customHeight="1">
      <c r="B171" s="302"/>
      <c r="C171" s="280" t="s">
        <v>420</v>
      </c>
      <c r="D171" s="280"/>
      <c r="E171" s="280"/>
      <c r="F171" s="301" t="s">
        <v>412</v>
      </c>
      <c r="G171" s="280"/>
      <c r="H171" s="280" t="s">
        <v>478</v>
      </c>
      <c r="I171" s="280" t="s">
        <v>422</v>
      </c>
      <c r="J171" s="280"/>
      <c r="K171" s="323"/>
    </row>
    <row r="172" ht="15" customHeight="1">
      <c r="B172" s="302"/>
      <c r="C172" s="280" t="s">
        <v>431</v>
      </c>
      <c r="D172" s="280"/>
      <c r="E172" s="280"/>
      <c r="F172" s="301" t="s">
        <v>418</v>
      </c>
      <c r="G172" s="280"/>
      <c r="H172" s="280" t="s">
        <v>478</v>
      </c>
      <c r="I172" s="280" t="s">
        <v>414</v>
      </c>
      <c r="J172" s="280">
        <v>50</v>
      </c>
      <c r="K172" s="323"/>
    </row>
    <row r="173" ht="15" customHeight="1">
      <c r="B173" s="302"/>
      <c r="C173" s="280" t="s">
        <v>439</v>
      </c>
      <c r="D173" s="280"/>
      <c r="E173" s="280"/>
      <c r="F173" s="301" t="s">
        <v>418</v>
      </c>
      <c r="G173" s="280"/>
      <c r="H173" s="280" t="s">
        <v>478</v>
      </c>
      <c r="I173" s="280" t="s">
        <v>414</v>
      </c>
      <c r="J173" s="280">
        <v>50</v>
      </c>
      <c r="K173" s="323"/>
    </row>
    <row r="174" ht="15" customHeight="1">
      <c r="B174" s="302"/>
      <c r="C174" s="280" t="s">
        <v>437</v>
      </c>
      <c r="D174" s="280"/>
      <c r="E174" s="280"/>
      <c r="F174" s="301" t="s">
        <v>418</v>
      </c>
      <c r="G174" s="280"/>
      <c r="H174" s="280" t="s">
        <v>478</v>
      </c>
      <c r="I174" s="280" t="s">
        <v>414</v>
      </c>
      <c r="J174" s="280">
        <v>50</v>
      </c>
      <c r="K174" s="323"/>
    </row>
    <row r="175" ht="15" customHeight="1">
      <c r="B175" s="302"/>
      <c r="C175" s="280" t="s">
        <v>111</v>
      </c>
      <c r="D175" s="280"/>
      <c r="E175" s="280"/>
      <c r="F175" s="301" t="s">
        <v>412</v>
      </c>
      <c r="G175" s="280"/>
      <c r="H175" s="280" t="s">
        <v>479</v>
      </c>
      <c r="I175" s="280" t="s">
        <v>480</v>
      </c>
      <c r="J175" s="280"/>
      <c r="K175" s="323"/>
    </row>
    <row r="176" ht="15" customHeight="1">
      <c r="B176" s="302"/>
      <c r="C176" s="280" t="s">
        <v>62</v>
      </c>
      <c r="D176" s="280"/>
      <c r="E176" s="280"/>
      <c r="F176" s="301" t="s">
        <v>412</v>
      </c>
      <c r="G176" s="280"/>
      <c r="H176" s="280" t="s">
        <v>481</v>
      </c>
      <c r="I176" s="280" t="s">
        <v>482</v>
      </c>
      <c r="J176" s="280">
        <v>1</v>
      </c>
      <c r="K176" s="323"/>
    </row>
    <row r="177" ht="15" customHeight="1">
      <c r="B177" s="302"/>
      <c r="C177" s="280" t="s">
        <v>58</v>
      </c>
      <c r="D177" s="280"/>
      <c r="E177" s="280"/>
      <c r="F177" s="301" t="s">
        <v>412</v>
      </c>
      <c r="G177" s="280"/>
      <c r="H177" s="280" t="s">
        <v>483</v>
      </c>
      <c r="I177" s="280" t="s">
        <v>414</v>
      </c>
      <c r="J177" s="280">
        <v>20</v>
      </c>
      <c r="K177" s="323"/>
    </row>
    <row r="178" ht="15" customHeight="1">
      <c r="B178" s="302"/>
      <c r="C178" s="280" t="s">
        <v>112</v>
      </c>
      <c r="D178" s="280"/>
      <c r="E178" s="280"/>
      <c r="F178" s="301" t="s">
        <v>412</v>
      </c>
      <c r="G178" s="280"/>
      <c r="H178" s="280" t="s">
        <v>484</v>
      </c>
      <c r="I178" s="280" t="s">
        <v>414</v>
      </c>
      <c r="J178" s="280">
        <v>255</v>
      </c>
      <c r="K178" s="323"/>
    </row>
    <row r="179" ht="15" customHeight="1">
      <c r="B179" s="302"/>
      <c r="C179" s="280" t="s">
        <v>113</v>
      </c>
      <c r="D179" s="280"/>
      <c r="E179" s="280"/>
      <c r="F179" s="301" t="s">
        <v>412</v>
      </c>
      <c r="G179" s="280"/>
      <c r="H179" s="280" t="s">
        <v>377</v>
      </c>
      <c r="I179" s="280" t="s">
        <v>414</v>
      </c>
      <c r="J179" s="280">
        <v>10</v>
      </c>
      <c r="K179" s="323"/>
    </row>
    <row r="180" ht="15" customHeight="1">
      <c r="B180" s="302"/>
      <c r="C180" s="280" t="s">
        <v>114</v>
      </c>
      <c r="D180" s="280"/>
      <c r="E180" s="280"/>
      <c r="F180" s="301" t="s">
        <v>412</v>
      </c>
      <c r="G180" s="280"/>
      <c r="H180" s="280" t="s">
        <v>485</v>
      </c>
      <c r="I180" s="280" t="s">
        <v>446</v>
      </c>
      <c r="J180" s="280"/>
      <c r="K180" s="323"/>
    </row>
    <row r="181" ht="15" customHeight="1">
      <c r="B181" s="302"/>
      <c r="C181" s="280" t="s">
        <v>486</v>
      </c>
      <c r="D181" s="280"/>
      <c r="E181" s="280"/>
      <c r="F181" s="301" t="s">
        <v>412</v>
      </c>
      <c r="G181" s="280"/>
      <c r="H181" s="280" t="s">
        <v>487</v>
      </c>
      <c r="I181" s="280" t="s">
        <v>446</v>
      </c>
      <c r="J181" s="280"/>
      <c r="K181" s="323"/>
    </row>
    <row r="182" ht="15" customHeight="1">
      <c r="B182" s="302"/>
      <c r="C182" s="280" t="s">
        <v>475</v>
      </c>
      <c r="D182" s="280"/>
      <c r="E182" s="280"/>
      <c r="F182" s="301" t="s">
        <v>412</v>
      </c>
      <c r="G182" s="280"/>
      <c r="H182" s="280" t="s">
        <v>488</v>
      </c>
      <c r="I182" s="280" t="s">
        <v>446</v>
      </c>
      <c r="J182" s="280"/>
      <c r="K182" s="323"/>
    </row>
    <row r="183" ht="15" customHeight="1">
      <c r="B183" s="302"/>
      <c r="C183" s="280" t="s">
        <v>116</v>
      </c>
      <c r="D183" s="280"/>
      <c r="E183" s="280"/>
      <c r="F183" s="301" t="s">
        <v>418</v>
      </c>
      <c r="G183" s="280"/>
      <c r="H183" s="280" t="s">
        <v>489</v>
      </c>
      <c r="I183" s="280" t="s">
        <v>414</v>
      </c>
      <c r="J183" s="280">
        <v>50</v>
      </c>
      <c r="K183" s="323"/>
    </row>
    <row r="184" ht="15" customHeight="1">
      <c r="B184" s="302"/>
      <c r="C184" s="280" t="s">
        <v>490</v>
      </c>
      <c r="D184" s="280"/>
      <c r="E184" s="280"/>
      <c r="F184" s="301" t="s">
        <v>418</v>
      </c>
      <c r="G184" s="280"/>
      <c r="H184" s="280" t="s">
        <v>491</v>
      </c>
      <c r="I184" s="280" t="s">
        <v>492</v>
      </c>
      <c r="J184" s="280"/>
      <c r="K184" s="323"/>
    </row>
    <row r="185" ht="15" customHeight="1">
      <c r="B185" s="302"/>
      <c r="C185" s="280" t="s">
        <v>493</v>
      </c>
      <c r="D185" s="280"/>
      <c r="E185" s="280"/>
      <c r="F185" s="301" t="s">
        <v>418</v>
      </c>
      <c r="G185" s="280"/>
      <c r="H185" s="280" t="s">
        <v>494</v>
      </c>
      <c r="I185" s="280" t="s">
        <v>492</v>
      </c>
      <c r="J185" s="280"/>
      <c r="K185" s="323"/>
    </row>
    <row r="186" ht="15" customHeight="1">
      <c r="B186" s="302"/>
      <c r="C186" s="280" t="s">
        <v>495</v>
      </c>
      <c r="D186" s="280"/>
      <c r="E186" s="280"/>
      <c r="F186" s="301" t="s">
        <v>418</v>
      </c>
      <c r="G186" s="280"/>
      <c r="H186" s="280" t="s">
        <v>496</v>
      </c>
      <c r="I186" s="280" t="s">
        <v>492</v>
      </c>
      <c r="J186" s="280"/>
      <c r="K186" s="323"/>
    </row>
    <row r="187" ht="15" customHeight="1">
      <c r="B187" s="302"/>
      <c r="C187" s="335" t="s">
        <v>497</v>
      </c>
      <c r="D187" s="280"/>
      <c r="E187" s="280"/>
      <c r="F187" s="301" t="s">
        <v>418</v>
      </c>
      <c r="G187" s="280"/>
      <c r="H187" s="280" t="s">
        <v>498</v>
      </c>
      <c r="I187" s="280" t="s">
        <v>499</v>
      </c>
      <c r="J187" s="336" t="s">
        <v>500</v>
      </c>
      <c r="K187" s="323"/>
    </row>
    <row r="188" ht="15" customHeight="1">
      <c r="B188" s="302"/>
      <c r="C188" s="286" t="s">
        <v>47</v>
      </c>
      <c r="D188" s="280"/>
      <c r="E188" s="280"/>
      <c r="F188" s="301" t="s">
        <v>412</v>
      </c>
      <c r="G188" s="280"/>
      <c r="H188" s="276" t="s">
        <v>501</v>
      </c>
      <c r="I188" s="280" t="s">
        <v>502</v>
      </c>
      <c r="J188" s="280"/>
      <c r="K188" s="323"/>
    </row>
    <row r="189" ht="15" customHeight="1">
      <c r="B189" s="302"/>
      <c r="C189" s="286" t="s">
        <v>503</v>
      </c>
      <c r="D189" s="280"/>
      <c r="E189" s="280"/>
      <c r="F189" s="301" t="s">
        <v>412</v>
      </c>
      <c r="G189" s="280"/>
      <c r="H189" s="280" t="s">
        <v>504</v>
      </c>
      <c r="I189" s="280" t="s">
        <v>446</v>
      </c>
      <c r="J189" s="280"/>
      <c r="K189" s="323"/>
    </row>
    <row r="190" ht="15" customHeight="1">
      <c r="B190" s="302"/>
      <c r="C190" s="286" t="s">
        <v>505</v>
      </c>
      <c r="D190" s="280"/>
      <c r="E190" s="280"/>
      <c r="F190" s="301" t="s">
        <v>412</v>
      </c>
      <c r="G190" s="280"/>
      <c r="H190" s="280" t="s">
        <v>506</v>
      </c>
      <c r="I190" s="280" t="s">
        <v>446</v>
      </c>
      <c r="J190" s="280"/>
      <c r="K190" s="323"/>
    </row>
    <row r="191" ht="15" customHeight="1">
      <c r="B191" s="302"/>
      <c r="C191" s="286" t="s">
        <v>507</v>
      </c>
      <c r="D191" s="280"/>
      <c r="E191" s="280"/>
      <c r="F191" s="301" t="s">
        <v>418</v>
      </c>
      <c r="G191" s="280"/>
      <c r="H191" s="280" t="s">
        <v>508</v>
      </c>
      <c r="I191" s="280" t="s">
        <v>446</v>
      </c>
      <c r="J191" s="280"/>
      <c r="K191" s="323"/>
    </row>
    <row r="192" ht="15" customHeight="1">
      <c r="B192" s="329"/>
      <c r="C192" s="337"/>
      <c r="D192" s="311"/>
      <c r="E192" s="311"/>
      <c r="F192" s="311"/>
      <c r="G192" s="311"/>
      <c r="H192" s="311"/>
      <c r="I192" s="311"/>
      <c r="J192" s="311"/>
      <c r="K192" s="330"/>
    </row>
    <row r="193" ht="18.75" customHeight="1">
      <c r="B193" s="276"/>
      <c r="C193" s="280"/>
      <c r="D193" s="280"/>
      <c r="E193" s="280"/>
      <c r="F193" s="301"/>
      <c r="G193" s="280"/>
      <c r="H193" s="280"/>
      <c r="I193" s="280"/>
      <c r="J193" s="280"/>
      <c r="K193" s="276"/>
    </row>
    <row r="194" ht="18.75" customHeight="1">
      <c r="B194" s="276"/>
      <c r="C194" s="280"/>
      <c r="D194" s="280"/>
      <c r="E194" s="280"/>
      <c r="F194" s="301"/>
      <c r="G194" s="280"/>
      <c r="H194" s="280"/>
      <c r="I194" s="280"/>
      <c r="J194" s="280"/>
      <c r="K194" s="276"/>
    </row>
    <row r="195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ht="13.5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ht="21">
      <c r="B197" s="269"/>
      <c r="C197" s="270" t="s">
        <v>509</v>
      </c>
      <c r="D197" s="270"/>
      <c r="E197" s="270"/>
      <c r="F197" s="270"/>
      <c r="G197" s="270"/>
      <c r="H197" s="270"/>
      <c r="I197" s="270"/>
      <c r="J197" s="270"/>
      <c r="K197" s="271"/>
    </row>
    <row r="198" ht="25.5" customHeight="1">
      <c r="B198" s="269"/>
      <c r="C198" s="338" t="s">
        <v>510</v>
      </c>
      <c r="D198" s="338"/>
      <c r="E198" s="338"/>
      <c r="F198" s="338" t="s">
        <v>511</v>
      </c>
      <c r="G198" s="339"/>
      <c r="H198" s="338" t="s">
        <v>512</v>
      </c>
      <c r="I198" s="338"/>
      <c r="J198" s="338"/>
      <c r="K198" s="271"/>
    </row>
    <row r="199" ht="5.25" customHeight="1">
      <c r="B199" s="302"/>
      <c r="C199" s="299"/>
      <c r="D199" s="299"/>
      <c r="E199" s="299"/>
      <c r="F199" s="299"/>
      <c r="G199" s="280"/>
      <c r="H199" s="299"/>
      <c r="I199" s="299"/>
      <c r="J199" s="299"/>
      <c r="K199" s="323"/>
    </row>
    <row r="200" ht="15" customHeight="1">
      <c r="B200" s="302"/>
      <c r="C200" s="280" t="s">
        <v>502</v>
      </c>
      <c r="D200" s="280"/>
      <c r="E200" s="280"/>
      <c r="F200" s="301" t="s">
        <v>48</v>
      </c>
      <c r="G200" s="280"/>
      <c r="H200" s="280" t="s">
        <v>513</v>
      </c>
      <c r="I200" s="280"/>
      <c r="J200" s="280"/>
      <c r="K200" s="323"/>
    </row>
    <row r="201" ht="15" customHeight="1">
      <c r="B201" s="302"/>
      <c r="C201" s="308"/>
      <c r="D201" s="280"/>
      <c r="E201" s="280"/>
      <c r="F201" s="301" t="s">
        <v>49</v>
      </c>
      <c r="G201" s="280"/>
      <c r="H201" s="280" t="s">
        <v>514</v>
      </c>
      <c r="I201" s="280"/>
      <c r="J201" s="280"/>
      <c r="K201" s="323"/>
    </row>
    <row r="202" ht="15" customHeight="1">
      <c r="B202" s="302"/>
      <c r="C202" s="308"/>
      <c r="D202" s="280"/>
      <c r="E202" s="280"/>
      <c r="F202" s="301" t="s">
        <v>52</v>
      </c>
      <c r="G202" s="280"/>
      <c r="H202" s="280" t="s">
        <v>515</v>
      </c>
      <c r="I202" s="280"/>
      <c r="J202" s="280"/>
      <c r="K202" s="323"/>
    </row>
    <row r="203" ht="15" customHeight="1">
      <c r="B203" s="302"/>
      <c r="C203" s="280"/>
      <c r="D203" s="280"/>
      <c r="E203" s="280"/>
      <c r="F203" s="301" t="s">
        <v>50</v>
      </c>
      <c r="G203" s="280"/>
      <c r="H203" s="280" t="s">
        <v>516</v>
      </c>
      <c r="I203" s="280"/>
      <c r="J203" s="280"/>
      <c r="K203" s="323"/>
    </row>
    <row r="204" ht="15" customHeight="1">
      <c r="B204" s="302"/>
      <c r="C204" s="280"/>
      <c r="D204" s="280"/>
      <c r="E204" s="280"/>
      <c r="F204" s="301" t="s">
        <v>51</v>
      </c>
      <c r="G204" s="280"/>
      <c r="H204" s="280" t="s">
        <v>517</v>
      </c>
      <c r="I204" s="280"/>
      <c r="J204" s="280"/>
      <c r="K204" s="323"/>
    </row>
    <row r="205" ht="15" customHeight="1">
      <c r="B205" s="302"/>
      <c r="C205" s="280"/>
      <c r="D205" s="280"/>
      <c r="E205" s="280"/>
      <c r="F205" s="301"/>
      <c r="G205" s="280"/>
      <c r="H205" s="280"/>
      <c r="I205" s="280"/>
      <c r="J205" s="280"/>
      <c r="K205" s="323"/>
    </row>
    <row r="206" ht="15" customHeight="1">
      <c r="B206" s="302"/>
      <c r="C206" s="280" t="s">
        <v>458</v>
      </c>
      <c r="D206" s="280"/>
      <c r="E206" s="280"/>
      <c r="F206" s="301" t="s">
        <v>84</v>
      </c>
      <c r="G206" s="280"/>
      <c r="H206" s="280" t="s">
        <v>518</v>
      </c>
      <c r="I206" s="280"/>
      <c r="J206" s="280"/>
      <c r="K206" s="323"/>
    </row>
    <row r="207" ht="15" customHeight="1">
      <c r="B207" s="302"/>
      <c r="C207" s="308"/>
      <c r="D207" s="280"/>
      <c r="E207" s="280"/>
      <c r="F207" s="301" t="s">
        <v>359</v>
      </c>
      <c r="G207" s="280"/>
      <c r="H207" s="280" t="s">
        <v>360</v>
      </c>
      <c r="I207" s="280"/>
      <c r="J207" s="280"/>
      <c r="K207" s="323"/>
    </row>
    <row r="208" ht="15" customHeight="1">
      <c r="B208" s="302"/>
      <c r="C208" s="280"/>
      <c r="D208" s="280"/>
      <c r="E208" s="280"/>
      <c r="F208" s="301" t="s">
        <v>357</v>
      </c>
      <c r="G208" s="280"/>
      <c r="H208" s="280" t="s">
        <v>519</v>
      </c>
      <c r="I208" s="280"/>
      <c r="J208" s="280"/>
      <c r="K208" s="323"/>
    </row>
    <row r="209" ht="15" customHeight="1">
      <c r="B209" s="340"/>
      <c r="C209" s="308"/>
      <c r="D209" s="308"/>
      <c r="E209" s="308"/>
      <c r="F209" s="301" t="s">
        <v>88</v>
      </c>
      <c r="G209" s="286"/>
      <c r="H209" s="327" t="s">
        <v>87</v>
      </c>
      <c r="I209" s="327"/>
      <c r="J209" s="327"/>
      <c r="K209" s="341"/>
    </row>
    <row r="210" ht="15" customHeight="1">
      <c r="B210" s="340"/>
      <c r="C210" s="308"/>
      <c r="D210" s="308"/>
      <c r="E210" s="308"/>
      <c r="F210" s="301" t="s">
        <v>305</v>
      </c>
      <c r="G210" s="286"/>
      <c r="H210" s="327" t="s">
        <v>520</v>
      </c>
      <c r="I210" s="327"/>
      <c r="J210" s="327"/>
      <c r="K210" s="341"/>
    </row>
    <row r="211" ht="15" customHeight="1">
      <c r="B211" s="340"/>
      <c r="C211" s="308"/>
      <c r="D211" s="308"/>
      <c r="E211" s="308"/>
      <c r="F211" s="342"/>
      <c r="G211" s="286"/>
      <c r="H211" s="343"/>
      <c r="I211" s="343"/>
      <c r="J211" s="343"/>
      <c r="K211" s="341"/>
    </row>
    <row r="212" ht="15" customHeight="1">
      <c r="B212" s="340"/>
      <c r="C212" s="280" t="s">
        <v>482</v>
      </c>
      <c r="D212" s="308"/>
      <c r="E212" s="308"/>
      <c r="F212" s="301">
        <v>1</v>
      </c>
      <c r="G212" s="286"/>
      <c r="H212" s="327" t="s">
        <v>521</v>
      </c>
      <c r="I212" s="327"/>
      <c r="J212" s="327"/>
      <c r="K212" s="341"/>
    </row>
    <row r="213" ht="15" customHeight="1">
      <c r="B213" s="340"/>
      <c r="C213" s="308"/>
      <c r="D213" s="308"/>
      <c r="E213" s="308"/>
      <c r="F213" s="301">
        <v>2</v>
      </c>
      <c r="G213" s="286"/>
      <c r="H213" s="327" t="s">
        <v>522</v>
      </c>
      <c r="I213" s="327"/>
      <c r="J213" s="327"/>
      <c r="K213" s="341"/>
    </row>
    <row r="214" ht="15" customHeight="1">
      <c r="B214" s="340"/>
      <c r="C214" s="308"/>
      <c r="D214" s="308"/>
      <c r="E214" s="308"/>
      <c r="F214" s="301">
        <v>3</v>
      </c>
      <c r="G214" s="286"/>
      <c r="H214" s="327" t="s">
        <v>523</v>
      </c>
      <c r="I214" s="327"/>
      <c r="J214" s="327"/>
      <c r="K214" s="341"/>
    </row>
    <row r="215" ht="15" customHeight="1">
      <c r="B215" s="340"/>
      <c r="C215" s="308"/>
      <c r="D215" s="308"/>
      <c r="E215" s="308"/>
      <c r="F215" s="301">
        <v>4</v>
      </c>
      <c r="G215" s="286"/>
      <c r="H215" s="327" t="s">
        <v>524</v>
      </c>
      <c r="I215" s="327"/>
      <c r="J215" s="327"/>
      <c r="K215" s="341"/>
    </row>
    <row r="216" ht="12.75" customHeight="1">
      <c r="B216" s="344"/>
      <c r="C216" s="345"/>
      <c r="D216" s="345"/>
      <c r="E216" s="345"/>
      <c r="F216" s="345"/>
      <c r="G216" s="345"/>
      <c r="H216" s="345"/>
      <c r="I216" s="345"/>
      <c r="J216" s="345"/>
      <c r="K216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Klocová Lucie</dc:creator>
  <cp:lastModifiedBy>Klocová Lucie</cp:lastModifiedBy>
  <dcterms:created xsi:type="dcterms:W3CDTF">2018-09-24T12:58:49Z</dcterms:created>
  <dcterms:modified xsi:type="dcterms:W3CDTF">2018-09-24T12:58:53Z</dcterms:modified>
</cp:coreProperties>
</file>